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checkCompatibility="1"/>
  <bookViews>
    <workbookView xWindow="10785" yWindow="-15" windowWidth="5400" windowHeight="9600" tabRatio="883" activeTab="3"/>
  </bookViews>
  <sheets>
    <sheet name="Factor F" sheetId="11" r:id="rId1"/>
    <sheet name="ปะหน้า" sheetId="2" r:id="rId2"/>
    <sheet name="หมวดงาน (2)" sheetId="9" r:id="rId3"/>
    <sheet name="10562(ปร.4)" sheetId="1" r:id="rId4"/>
  </sheets>
  <externalReferences>
    <externalReference r:id="rId5"/>
    <externalReference r:id="rId6"/>
    <externalReference r:id="rId7"/>
  </externalReferences>
  <definedNames>
    <definedName name="_FAC1">[1]สรุป!$C$307</definedName>
    <definedName name="_Fill" localSheetId="0" hidden="1">[2]PL!#REF!</definedName>
    <definedName name="_Fill" hidden="1">[3]PL!#REF!</definedName>
    <definedName name="DB12_MM.">#REF!</definedName>
    <definedName name="DB16_MM.">#REF!</definedName>
    <definedName name="DB20_MM.">#REF!</definedName>
    <definedName name="DB25_MM.">#REF!</definedName>
    <definedName name="DB28_MM.">#REF!</definedName>
    <definedName name="factor_table" localSheetId="0">#REF!</definedName>
    <definedName name="factor_table">#REF!</definedName>
    <definedName name="HTML_CodePage" hidden="1">874</definedName>
    <definedName name="HTML_Control" localSheetId="0" hidden="1">{"'SUMMATION'!$B$2:$I$2"}</definedName>
    <definedName name="HTML_Control" hidden="1">{"'SUMMATION'!$B$2:$I$2"}</definedName>
    <definedName name="HTML_Description" hidden="1">""</definedName>
    <definedName name="HTML_Email" hidden="1">""</definedName>
    <definedName name="HTML_Header" hidden="1">"SUMMATION"</definedName>
    <definedName name="HTML_LastUpdate" hidden="1">"21/3/02"</definedName>
    <definedName name="HTML_LineAfter" hidden="1">FALSE</definedName>
    <definedName name="HTML_LineBefore" hidden="1">FALSE</definedName>
    <definedName name="HTML_Name" hidden="1">"Estimate_5"</definedName>
    <definedName name="HTML_OBDlg2" hidden="1">TRUE</definedName>
    <definedName name="HTML_OBDlg4" hidden="1">TRUE</definedName>
    <definedName name="HTML_OS" hidden="1">0</definedName>
    <definedName name="HTML_PathFile" hidden="1">"C:\SAni.htm"</definedName>
    <definedName name="HTML_Title" hidden="1">"อาคารเรียนรวม"</definedName>
    <definedName name="_xlnm.Print_Area" localSheetId="3">'10562(ปร.4)'!$A$1:$K$220</definedName>
    <definedName name="_xlnm.Print_Area" localSheetId="0">#REF!</definedName>
    <definedName name="_xlnm.Print_Area" localSheetId="1">ปะหน้า!$B$2:$J$37</definedName>
    <definedName name="_xlnm.Print_Area" localSheetId="2">'หมวดงาน (2)'!$B$2:$G$68</definedName>
    <definedName name="_xlnm.Print_Area">#REF!</definedName>
    <definedName name="_xlnm.Print_Titles" localSheetId="3">'10562(ปร.4)'!$42:$45</definedName>
    <definedName name="_xlnm.Print_Titles" localSheetId="1">ปะหน้า!$1:$5</definedName>
    <definedName name="_xlnm.Print_Titles" localSheetId="2">'หมวดงาน (2)'!$2:$6</definedName>
    <definedName name="WEIGHT">#REF!</definedName>
    <definedName name="ใบ" hidden="1">{"'SUMMATION'!$B$2:$I$2"}</definedName>
  </definedNames>
  <calcPr calcId="124519"/>
</workbook>
</file>

<file path=xl/calcChain.xml><?xml version="1.0" encoding="utf-8"?>
<calcChain xmlns="http://schemas.openxmlformats.org/spreadsheetml/2006/main">
  <c r="E5" i="2"/>
  <c r="D4" i="9"/>
  <c r="D3"/>
  <c r="F43" i="1"/>
  <c r="D43"/>
  <c r="D42"/>
  <c r="B43"/>
  <c r="B42"/>
  <c r="D26" i="2"/>
  <c r="I49" i="9" l="1"/>
  <c r="I48" l="1"/>
  <c r="E9" i="11" l="1"/>
  <c r="E8" s="1"/>
  <c r="E12" s="1"/>
  <c r="E10" l="1"/>
  <c r="E13" s="1"/>
  <c r="E14" s="1"/>
  <c r="E15" s="1"/>
  <c r="H26" i="2"/>
</calcChain>
</file>

<file path=xl/sharedStrings.xml><?xml version="1.0" encoding="utf-8"?>
<sst xmlns="http://schemas.openxmlformats.org/spreadsheetml/2006/main" count="516" uniqueCount="306">
  <si>
    <t>บัญชีแสดงปริมาณวัสดุและราคา</t>
  </si>
  <si>
    <t xml:space="preserve">สถานที่ก่อสร้าง </t>
  </si>
  <si>
    <t xml:space="preserve"> </t>
  </si>
  <si>
    <t>ลำดับ</t>
  </si>
  <si>
    <t>รายการ</t>
  </si>
  <si>
    <t>หน่วย</t>
  </si>
  <si>
    <t>จำนวน</t>
  </si>
  <si>
    <t>หมายเหตุ</t>
  </si>
  <si>
    <t>ค่าวัสดุ</t>
  </si>
  <si>
    <t>ค่าแรงงาน</t>
  </si>
  <si>
    <t>รวมเงิน</t>
  </si>
  <si>
    <t>ต่อหน่วย</t>
  </si>
  <si>
    <t>เป็นเงิน</t>
  </si>
  <si>
    <t>ขุดดิน-ถมคืน</t>
  </si>
  <si>
    <t>ลบ.ม.</t>
  </si>
  <si>
    <t>ทรายหยาบ</t>
  </si>
  <si>
    <t>ตร.ม.</t>
  </si>
  <si>
    <t>ตะปู</t>
  </si>
  <si>
    <t>กก.</t>
  </si>
  <si>
    <t>ลวดผูกเหล็ก</t>
  </si>
  <si>
    <t>น้ำยากันซึม</t>
  </si>
  <si>
    <t>ม.</t>
  </si>
  <si>
    <t>จุด</t>
  </si>
  <si>
    <t>ชุด</t>
  </si>
  <si>
    <t>เมตร</t>
  </si>
  <si>
    <t>เหมา</t>
  </si>
  <si>
    <t>คอนกรีตหยาบ</t>
  </si>
  <si>
    <t xml:space="preserve">เอ็น-ทับหลัง คสล.  </t>
  </si>
  <si>
    <t>ต้น</t>
  </si>
  <si>
    <t>ที่ใส่กระดาษชำระเคลือบขาว</t>
  </si>
  <si>
    <t>ผิวขัดมันเรียบผสมน้ำยากันซึม</t>
  </si>
  <si>
    <t>ก่ออิฐมอญครึ่งแผ่น</t>
  </si>
  <si>
    <t>ฉาบปูนผนังเรียบ</t>
  </si>
  <si>
    <t>ผิวบุกระเบื้องเคลือบสี ขนาด  8"x8"</t>
  </si>
  <si>
    <t>ฝ้าแต่งผิวเปลือย คสล.</t>
  </si>
  <si>
    <t>ผิวขัดเรียบเซาะร่อง ขนาด 1/2"x1" @0.10 ม.</t>
  </si>
  <si>
    <t>ผนังแต่งผิวเปลือย คสล.</t>
  </si>
  <si>
    <t>ผิวปูกระเบื้องเซรามิคเคลือบสี ชนิดกันลื่น 8"x8"</t>
  </si>
  <si>
    <t>รางน้ำผิวขัดมันเรียบ กว้าง  0.30 ม.</t>
  </si>
  <si>
    <t>ขั้นบันไดผิวขัดเรียบ</t>
  </si>
  <si>
    <t>จมูกบันไดอลูมิเนียมฝังเส้น พีวีซี 3 เส้น</t>
  </si>
  <si>
    <t>ราวพาดผ้าพลาสติค</t>
  </si>
  <si>
    <t>WHEEL STOP  ยาว 1.80 ม.</t>
  </si>
  <si>
    <t>กันชนมุมเสาอลูมิเนียม ขนาด 2"x2" ฝาปิด</t>
  </si>
  <si>
    <t>ตีเส้นแบ่งแนวจอดรถ กว้าง  0.15 ม.</t>
  </si>
  <si>
    <t>พ่นข้อความบอกทิศทางรถ ที่พื้น คสล.</t>
  </si>
  <si>
    <t>เหล็กเสริมเส้นกลม  SR 24   Dia   6  มม.</t>
  </si>
  <si>
    <t>เหล็กเสริมข้ออ้อย  SD 40    Dia  12  มม.</t>
  </si>
  <si>
    <t>ตร.ม</t>
  </si>
  <si>
    <t xml:space="preserve">งานดึงลวดอัดแรงพื้น POST  TENISON </t>
  </si>
  <si>
    <t>แบบสรุปค่าก่อสร้างของงานก่อสร้างอาคาร</t>
  </si>
  <si>
    <t xml:space="preserve">โครงการก่อสร้าง </t>
  </si>
  <si>
    <t>(คิดเฉพาะค่าวัสดุและค่าแรงงานหรือทุนซึ่งยังไม่รวมค่าอำนวยการ ดอกเบี้ย กำไร และภาษี)</t>
  </si>
  <si>
    <t>งานสถาปัตยกรรม</t>
  </si>
  <si>
    <t>งานระบบสุขาภิบาล และดับเพลิง</t>
  </si>
  <si>
    <t>งานระบบไฟฟ้า และสื่อสาร</t>
  </si>
  <si>
    <t xml:space="preserve">  </t>
  </si>
  <si>
    <t>รวมค่างานกลุ่มงานที่ 1</t>
  </si>
  <si>
    <t>รวมค่างานกลุ่มงานที่ 2</t>
  </si>
  <si>
    <t>รวมค่างานกลุ่มงานที่ 3</t>
  </si>
  <si>
    <t>งานภูมิทัศน์</t>
  </si>
  <si>
    <t>รวมค่างานส่วนที่ 1</t>
  </si>
  <si>
    <t>(คิดราคาผู้ผลิตหรือตัวแทนจำหน่ายซึ่งยังไม่รวมค่าภาษี)</t>
  </si>
  <si>
    <t>ระบบโสตทัศน์ , ระบบคอมพิวเตอร์</t>
  </si>
  <si>
    <t>รวมค่างานส่วนที่ 2</t>
  </si>
  <si>
    <t>หมวดค่าใช้จ่ายพิเศษตามข้อกำหนด เงื่อนไข และความจำเป็นต้องมี</t>
  </si>
  <si>
    <t>รวมค่างานส่วนที่ 3</t>
  </si>
  <si>
    <t>สถานที่ก่อสร้าง</t>
  </si>
  <si>
    <t xml:space="preserve">หน่วยงานออกแบบแปลนและรายการ   </t>
  </si>
  <si>
    <t>กองแบบแผน  กรมสนับสนุนบริการสุขภาพ</t>
  </si>
  <si>
    <t>แบบเลขที่</t>
  </si>
  <si>
    <t>พื้นที่อาคาร</t>
  </si>
  <si>
    <t>ประมาณราคาตามแบบ     ปร.4</t>
  </si>
  <si>
    <t xml:space="preserve">จำนวน  </t>
  </si>
  <si>
    <t>แผ่น</t>
  </si>
  <si>
    <t xml:space="preserve">จำนวนชั้น </t>
  </si>
  <si>
    <t>ชั้น</t>
  </si>
  <si>
    <t>ลำดับที่</t>
  </si>
  <si>
    <t>ราคาค่าก่อสร้างฐานรากชนิด</t>
  </si>
  <si>
    <t xml:space="preserve">     ราคารวมค่า  Factor  F</t>
  </si>
  <si>
    <t>7 %</t>
  </si>
  <si>
    <t xml:space="preserve">เฉลี่ยราคา </t>
  </si>
  <si>
    <t>บาท / ตร.ม.</t>
  </si>
  <si>
    <t xml:space="preserve">งานโครงสร้าง (ฐานรากชนิดเสาเข็มเจาะ) </t>
  </si>
  <si>
    <t>เสาเข็มเจาะ</t>
  </si>
  <si>
    <t>ทาสีลูกศรจารจรที่พื้น คสล.</t>
  </si>
  <si>
    <t>ลบ.ฟ.</t>
  </si>
  <si>
    <t>คอนกรีตโครงสร้าง 280Ksc ทรงกระบอก</t>
  </si>
  <si>
    <t xml:space="preserve">คอนกรีตโครงสร้าง 320Ksc ทรงกระบอก </t>
  </si>
  <si>
    <t>WATER STOP</t>
  </si>
  <si>
    <t>ตาราง Factor F  งานอาคาร</t>
  </si>
  <si>
    <t>เงินล่วงหน้าจ่าย</t>
  </si>
  <si>
    <t>เงินประกันผลงานหัก</t>
  </si>
  <si>
    <t>ดอกเบี้ยเงินกู้</t>
  </si>
  <si>
    <t>ค่าภาษีมูลค่าเพิ่ม</t>
  </si>
  <si>
    <t>Factor F =</t>
  </si>
  <si>
    <t>ค่างานต้นทุน</t>
  </si>
  <si>
    <t>Factor F</t>
  </si>
  <si>
    <t>B</t>
  </si>
  <si>
    <t>B : ค่างานต้นทุนต่ำ</t>
  </si>
  <si>
    <t>(บาท)</t>
  </si>
  <si>
    <t>A</t>
  </si>
  <si>
    <t>C</t>
  </si>
  <si>
    <t>C : ค่างานต้นทุนสูง</t>
  </si>
  <si>
    <t>D</t>
  </si>
  <si>
    <t>D : Factor F ทุนต่ำ</t>
  </si>
  <si>
    <t>E</t>
  </si>
  <si>
    <t>E : Factor F ทุนสูง</t>
  </si>
  <si>
    <t>A * Factor F</t>
  </si>
  <si>
    <t xml:space="preserve">รวม  </t>
  </si>
  <si>
    <t xml:space="preserve">1.2.1 งานฝ้าเพดาน </t>
  </si>
  <si>
    <t xml:space="preserve">1.2.2 งานผนัง - ผิวผนัง </t>
  </si>
  <si>
    <t>1.2.3 งานผิวพื้น</t>
  </si>
  <si>
    <t>1.2.5 งานสุขภัณฑ์</t>
  </si>
  <si>
    <t xml:space="preserve">1.2.6 งานทาสี </t>
  </si>
  <si>
    <t xml:space="preserve">1.2.7 งานเบ็ดเตล็ด </t>
  </si>
  <si>
    <t xml:space="preserve">รวม </t>
  </si>
  <si>
    <t>1.2.4 งานประตู - หน้าต่าง</t>
  </si>
  <si>
    <t>ก่ออิฐมอญเต็มแผ่น</t>
  </si>
  <si>
    <t xml:space="preserve">ประตู   </t>
  </si>
  <si>
    <t xml:space="preserve"> - ป 1</t>
  </si>
  <si>
    <t xml:space="preserve"> - ป 3</t>
  </si>
  <si>
    <t xml:space="preserve"> - ป 4</t>
  </si>
  <si>
    <t xml:space="preserve">หน้าต่าง </t>
  </si>
  <si>
    <t xml:space="preserve"> - น 1</t>
  </si>
  <si>
    <t xml:space="preserve"> - น 2</t>
  </si>
  <si>
    <t>โถส้วมนั่งยองมีฐานเคลือบขาวชนิดฟลัชวาล์ว</t>
  </si>
  <si>
    <t>อ่างล้างหน้าเคลือบขาวชนิดฝังเคาน์เตอร์</t>
  </si>
  <si>
    <t>โถปัสสาวะชายเคลือบขาวชนิดฟลัชวาล์ว</t>
  </si>
  <si>
    <t>สายฉีดชำระ สีขาวสายโครเมี่ยม</t>
  </si>
  <si>
    <t>กระจกเงากรอบอลูมิเนียม ขนาด 1.90 x 1.00 ม.</t>
  </si>
  <si>
    <t xml:space="preserve">เคาน์เตอร์ คสล. ผิวบุหินแกรนิต </t>
  </si>
  <si>
    <t>สีน้ำมันทาประตู-หน้าต่างไม้</t>
  </si>
  <si>
    <t>สีน้ำมันทาประตูเหล็ก</t>
  </si>
  <si>
    <t>Dia 1 1/2" สูง 0.30 ม. ตามแบบ</t>
  </si>
  <si>
    <t>แท่น คสล.บริเวณโถปัสสาวะชายผิวบุหินแกรนิต</t>
  </si>
  <si>
    <t>อลูมิเนียม สูง 0.90 ม.</t>
  </si>
  <si>
    <t>ดวงโคม</t>
  </si>
  <si>
    <t xml:space="preserve"> - THW 50 SQ.MM</t>
  </si>
  <si>
    <t xml:space="preserve"> - THW 25 SQ.MM</t>
  </si>
  <si>
    <t xml:space="preserve"> - THW 10 SQ.MM</t>
  </si>
  <si>
    <t xml:space="preserve"> - DIA. 2" IMC</t>
  </si>
  <si>
    <t xml:space="preserve"> - DIA. 1 1/2" IMC</t>
  </si>
  <si>
    <t xml:space="preserve"> - อุปกรณ์ประกอบ</t>
  </si>
  <si>
    <t>L/S</t>
  </si>
  <si>
    <t>PANEL BOARD</t>
  </si>
  <si>
    <t xml:space="preserve"> - PL-LC</t>
  </si>
  <si>
    <t xml:space="preserve"> - PB-L</t>
  </si>
  <si>
    <t>MAIN DISTRIBUTION BOARD (MDB)</t>
  </si>
  <si>
    <t>ลิฟท์โดยสารระบบ GEARLESS  TRACTION</t>
  </si>
  <si>
    <t>ความเร็ว 90 เมตร/นาที</t>
  </si>
  <si>
    <t>AIR TERMINAL ชนิด EARLY STREAMER</t>
  </si>
  <si>
    <t>EMISSION SYSTEM พร้อมเสาสูงไม่น้อยกว่า 6 ม.</t>
  </si>
  <si>
    <t>DOWN CONDUCTER , 50 SQ.MM CO-AXIAL</t>
  </si>
  <si>
    <t>CABLE</t>
  </si>
  <si>
    <t>TEST BOX COMPLETED WITH LIGHTNING</t>
  </si>
  <si>
    <t>DISCHARGE COUNT ER</t>
  </si>
  <si>
    <t>GROUND ROD 5/8"x10'x3</t>
  </si>
  <si>
    <t>อุปกรณ์ประกอบ</t>
  </si>
  <si>
    <t>ราวกันตกเหล็ก 1-Dia 2" + ลูกกรงเหล็ก</t>
  </si>
  <si>
    <t xml:space="preserve">ทดสอบเสาเข็ม   PILE   LOAD  TEST  โดยวิธี </t>
  </si>
  <si>
    <t xml:space="preserve"> - ไม้คร่าวยึดไม้แบบ</t>
  </si>
  <si>
    <t xml:space="preserve"> - ค่าแรงงานไม้แบบทั่วไป</t>
  </si>
  <si>
    <t xml:space="preserve"> - ค่าแรงงานไม้แบบเปลือยผิว</t>
  </si>
  <si>
    <t xml:space="preserve"> - นั้งร้านสำหรับดึงลวดพื้น POST  TENISON </t>
  </si>
  <si>
    <t>แผ่นพลาสติกหนา 0.2 มม.</t>
  </si>
  <si>
    <t xml:space="preserve">ผนัง  ค.ส.ล.สำเร็จรูป </t>
  </si>
  <si>
    <t>ราคาค่าก่อสร้างชนิดฐานราก</t>
  </si>
  <si>
    <t>ตอกเข็ม คอร.</t>
  </si>
  <si>
    <t>ราคาค่าวัสดุ สำนักดัชนีเศรษฐกิจการค้า  กระทรวงพาณิชย์  กรุงเทพฯ  ประจำเดือน</t>
  </si>
  <si>
    <t>ผิวขัดเรียบ (ขัดบนผิวพื้น ค.ส.ล.ไม่ปรับระดับปูนทราย)</t>
  </si>
  <si>
    <t>เสาเข็ม คอร.</t>
  </si>
  <si>
    <t>รับน้ำหนัก 750 กก.  รับส่ง 10 ชั้น 10 ประตู</t>
  </si>
  <si>
    <t>สายไฟและท่อร้อยสาย</t>
  </si>
  <si>
    <t>รวมเงิน (1)+(2)+(3)</t>
  </si>
  <si>
    <t>คิดเป็นเงินทั้งสิ้นโดยประมาณ</t>
  </si>
  <si>
    <t>(ตัวอักษร)</t>
  </si>
  <si>
    <t xml:space="preserve">ทดสอบความสมบูรณ์ของเสาเข็มโดยวิธี </t>
  </si>
  <si>
    <t xml:space="preserve"> - Dia. 4" </t>
  </si>
  <si>
    <t xml:space="preserve"> - Dia. 3" </t>
  </si>
  <si>
    <t xml:space="preserve"> - Dia. 2" </t>
  </si>
  <si>
    <t xml:space="preserve"> - Dia. 1" </t>
  </si>
  <si>
    <t xml:space="preserve"> - Dia. 3/4" </t>
  </si>
  <si>
    <t xml:space="preserve"> - Dia. 1/2" </t>
  </si>
  <si>
    <t xml:space="preserve"> - Dia. 2 1/2" </t>
  </si>
  <si>
    <t>Dia 9 มม.@ 0.20x0.20 ม.</t>
  </si>
  <si>
    <t>ดินถมปรับระดับ</t>
  </si>
  <si>
    <t xml:space="preserve">พื้น ค.ส.ล.ผิวขัดเรียบหนา 10 ซ.ม. เสริมเหล็ก </t>
  </si>
  <si>
    <t xml:space="preserve"> จำนวน </t>
  </si>
  <si>
    <t xml:space="preserve"> พื้นที่อาคาร </t>
  </si>
  <si>
    <t>งานระบบปรับอากาศและระบายอากาศ</t>
  </si>
  <si>
    <t>งานระบบเครื่องกลและระบบพิเศษอื่น ๆ</t>
  </si>
  <si>
    <t>งานครุภัณฑ์จัดจ้างหรือสั่งทำ</t>
  </si>
  <si>
    <t>งานตกแต่งภายในอาคาร</t>
  </si>
  <si>
    <t>งานผังบริเวณและงานก่อสร้างประกอบอื่น ๆ</t>
  </si>
  <si>
    <t xml:space="preserve">     1.4.2 งานระบบป้องกันอันตรายจากฟ้าผ่า</t>
  </si>
  <si>
    <t xml:space="preserve">     1.4.1 งานระบบไฟฟ้า</t>
  </si>
  <si>
    <t xml:space="preserve"> 1.1 งานโครงสร้างชนิดฐานรากเสาเข็มเจาะ  </t>
  </si>
  <si>
    <t xml:space="preserve">     1.2 งานสถาปัตยกรรม</t>
  </si>
  <si>
    <t xml:space="preserve">  1.2.1 งานฝ้าเพดาน</t>
  </si>
  <si>
    <t xml:space="preserve">  1.2.2 งานผนัง-ผิวผนัง</t>
  </si>
  <si>
    <t xml:space="preserve">  1.2.3 งานพื้น-ผิวพื้น</t>
  </si>
  <si>
    <t xml:space="preserve">  1.2.4 งานประตู-หน้าต่าง </t>
  </si>
  <si>
    <t xml:space="preserve">  1.2.5 งานสุขภัณฑ์  </t>
  </si>
  <si>
    <t xml:space="preserve">  1.2.6 งานสี</t>
  </si>
  <si>
    <t xml:space="preserve">  1.2.7 งานเบ็ดเตล็ด </t>
  </si>
  <si>
    <t xml:space="preserve">     1.3 งานระบบสุขาภิบาลและดับเพลิง </t>
  </si>
  <si>
    <t>งานระบบลิฟท์</t>
  </si>
  <si>
    <t xml:space="preserve">    1.6 งานระบบลิฟท์</t>
  </si>
  <si>
    <t>A : ค่างานต้นทุนที่ประมาณราคาได้(วัสดุ+แรงงาน)</t>
  </si>
  <si>
    <t>ค่างานส่วนที่ 2 หมวดงานครุภัณฑ์จัดซื้อหรือสั่งซื้อ</t>
  </si>
  <si>
    <t>ค่างานส่วนที่ 1 ค่างานต้นทุน  (คำนวณในราคาทุน)</t>
  </si>
  <si>
    <t xml:space="preserve">ค่างานส่วนที่ 3  ค่าใช้จ่ายพิเศษตามข้อกำหนด ฯ (ถ้ามี) </t>
  </si>
  <si>
    <t xml:space="preserve">ส่วนที่ 3  ค่าใช้จ่ายพิเศษตามข้อกำหนด ฯ (ถ้ามี) </t>
  </si>
  <si>
    <t>ส่วนที่ 1  ค่างานต้นทุน  (คำนวณในราคาทุน)</t>
  </si>
  <si>
    <t>งานครุภัณฑ์จัดซื้อหรือสั่งซื้อ</t>
  </si>
  <si>
    <t>ส่วนที่ 2  หมวดงานครุภัณฑ์จัดซื้อหรือสั่งซื้อ</t>
  </si>
  <si>
    <t>เจาะสำรวจดินโดยวิธี  BORING   TEST</t>
  </si>
  <si>
    <t>สีอีมัลชั่นทนสภาวะอากาศ</t>
  </si>
  <si>
    <t>สวิทช์ทางเดียว 1S</t>
  </si>
  <si>
    <t>สวิทช์ทางเดียว 2S</t>
  </si>
  <si>
    <t xml:space="preserve">SWITCH BOX </t>
  </si>
  <si>
    <t>เต้ารับไฟฟ้าชนิด (2P+E) พร้อมฝากันน้ำ</t>
  </si>
  <si>
    <t xml:space="preserve"> อาคารจอดรถ 10 ชั้น</t>
  </si>
  <si>
    <t xml:space="preserve"> แบบเลขที่ 10562 +10562/1</t>
  </si>
  <si>
    <t>แบบเลขที่  10562 +10562/1</t>
  </si>
  <si>
    <t>โครงการก่อสร้าง</t>
  </si>
  <si>
    <t>Static Load Test  (ราคารวมเสาเข็มทดสอบ)</t>
  </si>
  <si>
    <t>ข้อต่อเชิงกลแบบเกลียวขนาน</t>
  </si>
  <si>
    <t xml:space="preserve"> - THW  4 SQ.MM</t>
  </si>
  <si>
    <t xml:space="preserve"> - THW 2.5 SQ.MM</t>
  </si>
  <si>
    <t xml:space="preserve"> - DIA. 3/4" IMC</t>
  </si>
  <si>
    <t xml:space="preserve"> - DIA. 1/2" IMC</t>
  </si>
  <si>
    <t>เดินท่อจ่ายน้ำประปา ท่อ PVC. CLASS 13.5</t>
  </si>
  <si>
    <t>เดินท่อส้วม,ท่อน้ำทิ้ง,ท่อระบายอากาศ,ท่อน้ำฝน</t>
  </si>
  <si>
    <t>ท่อ PVC. CLASS 8.5</t>
  </si>
  <si>
    <t>เดินท่อดับเพลิง ท่อเหล็กดำ SCH 40</t>
  </si>
  <si>
    <t>ท่อน</t>
  </si>
  <si>
    <t>ต่อท่อลงระบบระบายน้ำของโรงพยาบาล ฯ</t>
  </si>
  <si>
    <t>ท่อ PVC. CLASS 13.5  Dia 8"</t>
  </si>
  <si>
    <t>BALL VALVE Dia 1"</t>
  </si>
  <si>
    <t>STOP VALVE Dia 1/2"</t>
  </si>
  <si>
    <t>AIR RELIEF VALVE Dia 1"</t>
  </si>
  <si>
    <t>หัวรับดับเพลิง Dia 2 1/2"x2 1/2"x4" W/CHECK VALVE</t>
  </si>
  <si>
    <t>FLOOR DRAIN Dia 2"</t>
  </si>
  <si>
    <t>ROOF DRAIN</t>
  </si>
  <si>
    <t>FLEXIBLE JOINT</t>
  </si>
  <si>
    <t xml:space="preserve"> - Dia. 8" </t>
  </si>
  <si>
    <t>รางระบายน้ำ คสล.ฝาปิดตะแกรงเหล็ก</t>
  </si>
  <si>
    <t>รางระบายน้ำ คสล.ฝาปิด คสล.</t>
  </si>
  <si>
    <t>ถังบำบัดน้ำเสียสำเร็จรูป ขนาด 1,000 ลิตร/วัน</t>
  </si>
  <si>
    <t>ตู้เก็บสายดับเพลิงและอุปกรณ์ครบชุด</t>
  </si>
  <si>
    <t xml:space="preserve">PILE INTEGRITY TEST </t>
  </si>
  <si>
    <t>งานป้องกันและกำจัดปลวก</t>
  </si>
  <si>
    <t>สกัดหัวเสาเข็มเจาะ</t>
  </si>
  <si>
    <t xml:space="preserve"> - อุปกรณ์ประกอบท่อ,ที่ยึดท่อ,ทาสีท่อ,ทดสอบท่อ</t>
  </si>
  <si>
    <t xml:space="preserve"> - LED(BULB) 2x9 W. โคมชนิดฉีดขึ้นรูปพ่นทับด้วยสีฝุ่น</t>
  </si>
  <si>
    <t>ลิตร</t>
  </si>
  <si>
    <t>การคำนวณหาค่า Factor-F เฉลี่ย</t>
  </si>
  <si>
    <t>หนังสือกรมบัญชีกลางที่ กค.0405.3 / ว.364 ลงวันที่ 15 กันยายน 2559</t>
  </si>
  <si>
    <r>
      <t>D - ((D-E)*(A-</t>
    </r>
    <r>
      <rPr>
        <b/>
        <sz val="14"/>
        <color indexed="12"/>
        <rFont val="CordiaUPC"/>
        <family val="2"/>
        <charset val="222"/>
      </rPr>
      <t>B</t>
    </r>
    <r>
      <rPr>
        <b/>
        <sz val="14"/>
        <rFont val="CordiaUPC"/>
        <family val="2"/>
        <charset val="222"/>
      </rPr>
      <t>)/(</t>
    </r>
    <r>
      <rPr>
        <b/>
        <sz val="14"/>
        <color indexed="10"/>
        <rFont val="CordiaUPC"/>
        <family val="2"/>
        <charset val="222"/>
      </rPr>
      <t>C</t>
    </r>
    <r>
      <rPr>
        <b/>
        <sz val="14"/>
        <rFont val="CordiaUPC"/>
        <family val="2"/>
        <charset val="222"/>
      </rPr>
      <t>-</t>
    </r>
    <r>
      <rPr>
        <b/>
        <sz val="14"/>
        <color indexed="12"/>
        <rFont val="CordiaUPC"/>
        <family val="2"/>
        <charset val="222"/>
      </rPr>
      <t>B</t>
    </r>
    <r>
      <rPr>
        <b/>
        <sz val="14"/>
        <rFont val="CordiaUPC"/>
        <family val="2"/>
        <charset val="222"/>
      </rPr>
      <t>))</t>
    </r>
  </si>
  <si>
    <t>นำค่านี้ไปใช้ในการคำนวณ</t>
  </si>
  <si>
    <t>(ให้กรอกข้อมูลลงในช่อง A เท่านั้น)</t>
  </si>
  <si>
    <t>FACTOR . F  ประเภทงานอาคาร  เงื่อนไข - เงินล่วงหน้าจ่าย  0 % , - เงินประกันผลงานหัก  0 % , - ดอกเบี้ยเงินกู้  6 % , - ค่าภาษีมูลค่าเพิ่ม  7 %</t>
  </si>
  <si>
    <r>
      <t xml:space="preserve">      ราคารวมค่าภาษีมูลค่าเพิ่ม (</t>
    </r>
    <r>
      <rPr>
        <b/>
        <sz val="14"/>
        <rFont val="TH SarabunPSK"/>
        <family val="2"/>
      </rPr>
      <t xml:space="preserve">VAT)  </t>
    </r>
  </si>
  <si>
    <t xml:space="preserve"> - สำหรับก่ออิฐครึ่งแผ่น</t>
  </si>
  <si>
    <t xml:space="preserve"> - สำหรับก่ออิฐเต็มแผ่น</t>
  </si>
  <si>
    <t xml:space="preserve">   POLYESTER สีขาว 2 ชั้น และมีซีลยางกันแมลง</t>
  </si>
  <si>
    <t xml:space="preserve">   มีแผ่นสะท้อนแสงอลูมิเนียม ครอบพลาสติกใสติดลอย</t>
  </si>
  <si>
    <t xml:space="preserve"> - THW 35 SQ.MM</t>
  </si>
  <si>
    <t>10562+10562/1  + เอกสารเลขที่  ข.127/ก.ค./60</t>
  </si>
  <si>
    <t xml:space="preserve">หลักเกณฑ์การคำนวณราคากลางงานก่อสร้าง ตามหนังสือกรมบัญชีกลาง ด่วนที่สุด ที่ กค 0405.3/ว.83 ลว.15 มีนาคม 2560   </t>
  </si>
  <si>
    <t xml:space="preserve">                                   Dia   9  มม.</t>
  </si>
  <si>
    <t xml:space="preserve">                                   Dia  16  มม.</t>
  </si>
  <si>
    <t xml:space="preserve">                                   Dia  20  มม.</t>
  </si>
  <si>
    <t xml:space="preserve">                                   Dia  25  มม.</t>
  </si>
  <si>
    <t>เหล็กเสริมข้ออ้อย  SD 50    Dia  28  มม.</t>
  </si>
  <si>
    <t xml:space="preserve">                                   Dia  32  มม.</t>
  </si>
  <si>
    <t>10562+10562/1 +เอกสารเลขที่ ข.62/มิ.ย./61</t>
  </si>
  <si>
    <t>เอกสารเลขที่  ข. 62/มิ.ย./61</t>
  </si>
  <si>
    <t>เอกสารเลขที่ ข.62/มิ.ย./61</t>
  </si>
  <si>
    <t xml:space="preserve">สรุปผลการประมาณราคาค่าก่อสร้าง </t>
  </si>
  <si>
    <t xml:space="preserve">  กองแบบแผน  กรมสนับสนุนบริการสุขภาพ    กระทรวงสาธารณสุข </t>
  </si>
  <si>
    <t>รับน้ำหนักปลอดภัยไม่น้อยกว่า 80 ตัน/ต้น</t>
  </si>
  <si>
    <t xml:space="preserve">เสาเข็มเจาะ ระบบเปียก ขนาด Dia 0.60x15.00 ม. </t>
  </si>
  <si>
    <t xml:space="preserve">         กรกฎาคม   2561</t>
  </si>
  <si>
    <t>ปรับราคาเมื่อวันที่        เดือน   สิงหาคม  พ.ศ. 2561</t>
  </si>
  <si>
    <t xml:space="preserve">แบบหล่อคอนกรีต </t>
  </si>
  <si>
    <t xml:space="preserve"> - แบบหล่อ  (คิดปริมาณวัสดุ 50 %)</t>
  </si>
  <si>
    <t xml:space="preserve"> - ป 2  (วัสดุ U-PVC)</t>
  </si>
  <si>
    <t xml:space="preserve"> 1.4 งานระบบไฟฟ้า  (รวมเอกสาร ก.77/มิ.ย./61)</t>
  </si>
  <si>
    <t xml:space="preserve">   1.5 งานระบบป้องกันอันตรายจากฟ้าผ่า</t>
  </si>
  <si>
    <r>
      <t>ราคาค่าแรงงานตามบัญชีค่าแรงงาน / ค่าดำเนินการ สำหรับถอดแบบคำนวนราคากลางงานก่อสร้าง ตุลาคม 2560</t>
    </r>
    <r>
      <rPr>
        <sz val="14"/>
        <color indexed="12"/>
        <rFont val="TH SarabunPSK"/>
        <family val="2"/>
      </rPr>
      <t xml:space="preserve">  </t>
    </r>
  </si>
  <si>
    <t>อาคารจอดรถ 10 ชั้น</t>
  </si>
  <si>
    <t xml:space="preserve">สถานที่ก่อสร้าง              </t>
  </si>
  <si>
    <t>โรงพยาบาลเลย อำเภอเมืองเลย จังหวัดเลย</t>
  </si>
  <si>
    <t xml:space="preserve">ผู้ตรวจสอบ                  </t>
  </si>
  <si>
    <r>
      <t>กลุ่มงานที่ 1</t>
    </r>
    <r>
      <rPr>
        <sz val="14"/>
        <color indexed="8"/>
        <rFont val="TH SarabunPSK"/>
        <family val="2"/>
      </rPr>
      <t xml:space="preserve"> </t>
    </r>
  </si>
  <si>
    <r>
      <t>กลุ่มงานที่ 2</t>
    </r>
    <r>
      <rPr>
        <sz val="14"/>
        <color indexed="8"/>
        <rFont val="TH SarabunPSK"/>
        <family val="2"/>
      </rPr>
      <t xml:space="preserve"> </t>
    </r>
  </si>
  <si>
    <r>
      <t>กลุ่มงานที่ 3</t>
    </r>
    <r>
      <rPr>
        <sz val="14"/>
        <color indexed="8"/>
        <rFont val="TH SarabunPSK"/>
        <family val="2"/>
      </rPr>
      <t xml:space="preserve"> </t>
    </r>
  </si>
  <si>
    <r>
      <t xml:space="preserve"> </t>
    </r>
    <r>
      <rPr>
        <sz val="14"/>
        <rFont val="TH SarabunPSK"/>
        <family val="2"/>
      </rPr>
      <t>(คิดในราคาเหมารวม ซึ่งรวมค่าใช้จ่ายและค่าภาษีไว้ด้วยแล้ว)</t>
    </r>
  </si>
  <si>
    <t xml:space="preserve">ผู้ประมาณการ               </t>
  </si>
  <si>
    <t>คณะกรรมการกำหนดราคากลาง</t>
  </si>
  <si>
    <t xml:space="preserve"> - แบบหล่อขอบพื้น POST  TENISON </t>
  </si>
  <si>
    <t xml:space="preserve">             แจ้งราคาเมื่อ    เดือน   กันยายน   2561</t>
  </si>
  <si>
    <t>วันที่ประมาณราคา  31  สิงหาคม 2561</t>
  </si>
</sst>
</file>

<file path=xl/styles.xml><?xml version="1.0" encoding="utf-8"?>
<styleSheet xmlns="http://schemas.openxmlformats.org/spreadsheetml/2006/main">
  <numFmts count="25">
    <numFmt numFmtId="41" formatCode="_-* #,##0_-;\-* #,##0_-;_-* &quot;-&quot;_-;_-@_-"/>
    <numFmt numFmtId="43" formatCode="_-* #,##0.00_-;\-* #,##0.00_-;_-* &quot;-&quot;??_-;_-@_-"/>
    <numFmt numFmtId="187" formatCode="_(* #,##0_);_(* \(#,##0\);_(* &quot;-&quot;_);_(@_)"/>
    <numFmt numFmtId="188" formatCode="_(* #,##0.00_);_(* \(#,##0.00\);_(* &quot;-&quot;??_);_(@_)"/>
    <numFmt numFmtId="189" formatCode="#,##0.0"/>
    <numFmt numFmtId="190" formatCode="_(* #,##0_);_(* \(#,##0\);_(* &quot;-&quot;??_);_(@_)"/>
    <numFmt numFmtId="192" formatCode="0.00000"/>
    <numFmt numFmtId="194" formatCode="0.0000"/>
    <numFmt numFmtId="195" formatCode="#,##0.0000;[Red]\-#,##0.0000"/>
    <numFmt numFmtId="196" formatCode="_-* #,##0_-;\-* #,##0_-;_-* &quot;-&quot;??_-;_-@_-"/>
    <numFmt numFmtId="197" formatCode="_-* #,##0.0000_-;\-* #,##0.0000_-;_-* &quot;-&quot;??_-;_-@_-"/>
    <numFmt numFmtId="198" formatCode="_-* #,##0.00000_-;\-* #,##0.00000_-;_-* &quot;-&quot;??_-;_-@_-"/>
    <numFmt numFmtId="199" formatCode="#,##0.0_);\(#,##0.0\)"/>
    <numFmt numFmtId="200" formatCode="#,##0.0000"/>
    <numFmt numFmtId="201" formatCode="t0.00E+00"/>
    <numFmt numFmtId="202" formatCode="&quot;฿&quot;t#,##0_);\(&quot;฿&quot;t#,##0\)"/>
    <numFmt numFmtId="203" formatCode="&quot;฿&quot;\t#,##0_);\(&quot;฿&quot;\t#,##0\)"/>
    <numFmt numFmtId="204" formatCode="\ว\ว\/\ด\ด\/\ป\ป"/>
    <numFmt numFmtId="205" formatCode="dd\-mmm\-yy_)"/>
    <numFmt numFmtId="206" formatCode="#,##0\ &quot;F&quot;;[Red]\-#,##0\ &quot;F&quot;"/>
    <numFmt numFmtId="207" formatCode="0.0&quot;  &quot;"/>
    <numFmt numFmtId="208" formatCode="&quot;\&quot;#,##0;[Red]&quot;\&quot;\-#,##0"/>
    <numFmt numFmtId="209" formatCode="_ * #,##0_ ;_ * \-#,##0_ ;_ * &quot;-&quot;_ ;_ @_ "/>
    <numFmt numFmtId="210" formatCode="_ * #,##0.00_ ;_ * \-#,##0.00_ ;_ * &quot;-&quot;??_ ;_ @_ "/>
    <numFmt numFmtId="211" formatCode="_(* #,##0.00_);_(* \(#,##0.00\);_(* &quot;-&quot;_);_(@_)"/>
  </numFmts>
  <fonts count="67">
    <font>
      <sz val="14"/>
      <name val="AngsanaUPC"/>
    </font>
    <font>
      <sz val="14"/>
      <name val="AngsanaUPC"/>
      <family val="1"/>
      <charset val="222"/>
    </font>
    <font>
      <u/>
      <sz val="14"/>
      <color indexed="12"/>
      <name val="AngsanaUPC"/>
      <family val="1"/>
      <charset val="222"/>
    </font>
    <font>
      <u/>
      <sz val="14"/>
      <color indexed="36"/>
      <name val="AngsanaUPC"/>
      <family val="1"/>
      <charset val="222"/>
    </font>
    <font>
      <sz val="12"/>
      <name val="EucrosiaUPC"/>
      <family val="1"/>
      <charset val="222"/>
    </font>
    <font>
      <b/>
      <sz val="14"/>
      <name val="CordiaUPC"/>
      <family val="2"/>
      <charset val="222"/>
    </font>
    <font>
      <sz val="14"/>
      <color indexed="12"/>
      <name val="Cordia New"/>
      <family val="2"/>
    </font>
    <font>
      <b/>
      <sz val="14"/>
      <color indexed="12"/>
      <name val="CordiaUPC"/>
      <family val="2"/>
      <charset val="222"/>
    </font>
    <font>
      <b/>
      <sz val="14"/>
      <color indexed="21"/>
      <name val="CordiaUPC"/>
      <family val="2"/>
      <charset val="222"/>
    </font>
    <font>
      <b/>
      <sz val="14"/>
      <color indexed="8"/>
      <name val="CordiaUPC"/>
      <family val="2"/>
      <charset val="222"/>
    </font>
    <font>
      <b/>
      <i/>
      <sz val="14"/>
      <color indexed="12"/>
      <name val="CordiaUPC"/>
      <family val="2"/>
      <charset val="222"/>
    </font>
    <font>
      <b/>
      <sz val="14"/>
      <color indexed="10"/>
      <name val="CordiaUPC"/>
      <family val="2"/>
      <charset val="222"/>
    </font>
    <font>
      <b/>
      <sz val="14"/>
      <color indexed="61"/>
      <name val="CordiaUPC"/>
      <family val="2"/>
      <charset val="222"/>
    </font>
    <font>
      <sz val="14"/>
      <name val="Cordia New"/>
      <family val="2"/>
    </font>
    <font>
      <b/>
      <sz val="14"/>
      <name val="Cordia New"/>
      <family val="2"/>
    </font>
    <font>
      <b/>
      <sz val="14"/>
      <color indexed="10"/>
      <name val="Cordia New"/>
      <family val="2"/>
    </font>
    <font>
      <sz val="11"/>
      <color indexed="62"/>
      <name val="Tahoma"/>
      <family val="2"/>
      <charset val="222"/>
    </font>
    <font>
      <sz val="14"/>
      <name val="SV Rojchana"/>
    </font>
    <font>
      <sz val="11"/>
      <name val="?? ?????"/>
      <family val="3"/>
      <charset val="255"/>
    </font>
    <font>
      <sz val="10"/>
      <name val="Arial"/>
      <family val="2"/>
    </font>
    <font>
      <sz val="10"/>
      <name val="Helv"/>
      <family val="2"/>
    </font>
    <font>
      <sz val="16"/>
      <name val="DilleniaUPC"/>
      <family val="1"/>
      <charset val="222"/>
    </font>
    <font>
      <sz val="11"/>
      <name val="??"/>
      <family val="1"/>
    </font>
    <font>
      <sz val="12"/>
      <name val="Helv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  <charset val="222"/>
    </font>
    <font>
      <sz val="11"/>
      <color indexed="20"/>
      <name val="Calibri"/>
      <family val="2"/>
      <charset val="222"/>
    </font>
    <font>
      <sz val="12"/>
      <name val="Times New Roman"/>
      <family val="1"/>
    </font>
    <font>
      <sz val="12"/>
      <name val="????"/>
      <charset val="136"/>
    </font>
    <font>
      <b/>
      <sz val="11"/>
      <color indexed="10"/>
      <name val="Calibri"/>
      <family val="2"/>
      <charset val="222"/>
    </font>
    <font>
      <b/>
      <sz val="11"/>
      <color indexed="9"/>
      <name val="Calibri"/>
      <family val="2"/>
      <charset val="222"/>
    </font>
    <font>
      <sz val="10"/>
      <color indexed="8"/>
      <name val="Arial"/>
      <family val="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  <charset val="22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Calibri"/>
      <family val="2"/>
      <charset val="222"/>
    </font>
    <font>
      <b/>
      <sz val="13"/>
      <color indexed="62"/>
      <name val="Calibri"/>
      <family val="2"/>
      <charset val="222"/>
    </font>
    <font>
      <b/>
      <sz val="11"/>
      <color indexed="62"/>
      <name val="Calibri"/>
      <family val="2"/>
      <charset val="222"/>
    </font>
    <font>
      <sz val="11"/>
      <color indexed="62"/>
      <name val="Calibri"/>
      <family val="2"/>
      <charset val="222"/>
    </font>
    <font>
      <sz val="11"/>
      <color indexed="10"/>
      <name val="Calibri"/>
      <family val="2"/>
      <charset val="222"/>
    </font>
    <font>
      <sz val="11"/>
      <color indexed="19"/>
      <name val="Calibri"/>
      <family val="2"/>
      <charset val="222"/>
    </font>
    <font>
      <sz val="12"/>
      <name val="EucrosiaUPC"/>
      <family val="1"/>
      <charset val="222"/>
    </font>
    <font>
      <b/>
      <sz val="11"/>
      <color indexed="63"/>
      <name val="Calibri"/>
      <family val="2"/>
      <charset val="222"/>
    </font>
    <font>
      <sz val="14"/>
      <name val="Cordia New"/>
      <family val="3"/>
    </font>
    <font>
      <b/>
      <sz val="18"/>
      <color indexed="62"/>
      <name val="Cambria"/>
      <family val="2"/>
      <charset val="222"/>
    </font>
    <font>
      <b/>
      <sz val="11"/>
      <color indexed="8"/>
      <name val="Calibri"/>
      <family val="2"/>
      <charset val="222"/>
    </font>
    <font>
      <sz val="12"/>
      <name val="EucrosiaUPC"/>
      <family val="1"/>
    </font>
    <font>
      <b/>
      <sz val="18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b/>
      <sz val="14"/>
      <color indexed="10"/>
      <name val="EucrosiaUPC"/>
      <family val="1"/>
      <charset val="222"/>
    </font>
    <font>
      <i/>
      <sz val="14"/>
      <name val="CordiaUPC"/>
      <family val="2"/>
      <charset val="222"/>
    </font>
    <font>
      <b/>
      <i/>
      <sz val="14"/>
      <color indexed="8"/>
      <name val="CordiaUPC"/>
      <family val="2"/>
      <charset val="222"/>
    </font>
    <font>
      <sz val="14"/>
      <color indexed="10"/>
      <name val="TH SarabunPSK"/>
      <family val="2"/>
    </font>
    <font>
      <b/>
      <sz val="14"/>
      <name val="TH SarabunPSK"/>
      <family val="2"/>
    </font>
    <font>
      <b/>
      <sz val="14"/>
      <color indexed="12"/>
      <name val="TH SarabunPSK"/>
      <family val="2"/>
    </font>
    <font>
      <sz val="14"/>
      <color indexed="12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b/>
      <u/>
      <sz val="13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8"/>
      <color indexed="8"/>
      <name val="TH SarabunPSK"/>
      <family val="2"/>
    </font>
    <font>
      <u/>
      <sz val="14"/>
      <color indexed="8"/>
      <name val="TH SarabunPSK"/>
      <family val="2"/>
    </font>
    <font>
      <sz val="16"/>
      <color theme="1"/>
      <name val="AngsanaUPC"/>
      <family val="2"/>
    </font>
    <font>
      <sz val="14"/>
      <color theme="1"/>
      <name val="TH SarabunPSK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11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25">
    <xf numFmtId="0" fontId="0" fillId="0" borderId="0"/>
    <xf numFmtId="0" fontId="17" fillId="0" borderId="0">
      <alignment vertical="center"/>
    </xf>
    <xf numFmtId="208" fontId="18" fillId="0" borderId="0" applyFont="0" applyFill="0" applyBorder="0" applyAlignment="0" applyProtection="0"/>
    <xf numFmtId="210" fontId="19" fillId="0" borderId="0" applyFont="0" applyFill="0" applyBorder="0" applyAlignment="0" applyProtection="0"/>
    <xf numFmtId="209" fontId="19" fillId="0" borderId="0" applyFont="0" applyFill="0" applyBorder="0" applyAlignment="0" applyProtection="0"/>
    <xf numFmtId="4" fontId="20" fillId="0" borderId="0" applyFont="0" applyFill="0" applyBorder="0" applyAlignment="0" applyProtection="0"/>
    <xf numFmtId="202" fontId="21" fillId="0" borderId="0" applyFont="0" applyFill="0" applyBorder="0" applyAlignment="0" applyProtection="0"/>
    <xf numFmtId="201" fontId="21" fillId="0" borderId="0" applyFont="0" applyFill="0" applyBorder="0" applyAlignment="0" applyProtection="0"/>
    <xf numFmtId="209" fontId="19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0" fontId="22" fillId="0" borderId="0"/>
    <xf numFmtId="0" fontId="23" fillId="0" borderId="0"/>
    <xf numFmtId="9" fontId="19" fillId="2" borderId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4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4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0" applyNumberFormat="0" applyBorder="0" applyAlignment="0" applyProtection="0"/>
    <xf numFmtId="0" fontId="19" fillId="0" borderId="0" applyFill="0" applyBorder="0" applyAlignment="0"/>
    <xf numFmtId="199" fontId="20" fillId="0" borderId="0" applyFill="0" applyBorder="0" applyAlignment="0"/>
    <xf numFmtId="0" fontId="27" fillId="0" borderId="0" applyFill="0" applyBorder="0" applyAlignment="0"/>
    <xf numFmtId="0" fontId="28" fillId="0" borderId="0" applyFill="0" applyBorder="0" applyAlignment="0"/>
    <xf numFmtId="0" fontId="28" fillId="0" borderId="0" applyFill="0" applyBorder="0" applyAlignment="0"/>
    <xf numFmtId="204" fontId="21" fillId="0" borderId="0" applyFill="0" applyBorder="0" applyAlignment="0"/>
    <xf numFmtId="207" fontId="21" fillId="0" borderId="0" applyFill="0" applyBorder="0" applyAlignment="0"/>
    <xf numFmtId="199" fontId="20" fillId="0" borderId="0" applyFill="0" applyBorder="0" applyAlignment="0"/>
    <xf numFmtId="0" fontId="29" fillId="17" borderId="1" applyNumberFormat="0" applyAlignment="0" applyProtection="0"/>
    <xf numFmtId="0" fontId="30" fillId="18" borderId="2" applyNumberFormat="0" applyAlignment="0" applyProtection="0"/>
    <xf numFmtId="204" fontId="21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99" fontId="20" fillId="0" borderId="0" applyFont="0" applyFill="0" applyBorder="0" applyAlignment="0" applyProtection="0"/>
    <xf numFmtId="14" fontId="31" fillId="0" borderId="0" applyFill="0" applyBorder="0" applyAlignment="0"/>
    <xf numFmtId="204" fontId="21" fillId="0" borderId="0" applyFill="0" applyBorder="0" applyAlignment="0"/>
    <xf numFmtId="199" fontId="20" fillId="0" borderId="0" applyFill="0" applyBorder="0" applyAlignment="0"/>
    <xf numFmtId="204" fontId="21" fillId="0" borderId="0" applyFill="0" applyBorder="0" applyAlignment="0"/>
    <xf numFmtId="207" fontId="21" fillId="0" borderId="0" applyFill="0" applyBorder="0" applyAlignment="0"/>
    <xf numFmtId="199" fontId="20" fillId="0" borderId="0" applyFill="0" applyBorder="0" applyAlignment="0"/>
    <xf numFmtId="0" fontId="32" fillId="0" borderId="0" applyNumberFormat="0" applyFill="0" applyBorder="0" applyAlignment="0" applyProtection="0"/>
    <xf numFmtId="0" fontId="33" fillId="7" borderId="0" applyNumberFormat="0" applyBorder="0" applyAlignment="0" applyProtection="0"/>
    <xf numFmtId="38" fontId="34" fillId="19" borderId="0" applyNumberFormat="0" applyBorder="0" applyAlignment="0" applyProtection="0"/>
    <xf numFmtId="0" fontId="35" fillId="0" borderId="3" applyNumberFormat="0" applyAlignment="0" applyProtection="0">
      <alignment horizontal="left" vertical="center"/>
    </xf>
    <xf numFmtId="0" fontId="35" fillId="0" borderId="4">
      <alignment horizontal="left" vertical="center"/>
    </xf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8" borderId="1" applyNumberFormat="0" applyAlignment="0" applyProtection="0"/>
    <xf numFmtId="10" fontId="34" fillId="20" borderId="8" applyNumberFormat="0" applyBorder="0" applyAlignment="0" applyProtection="0"/>
    <xf numFmtId="0" fontId="16" fillId="8" borderId="1" applyNumberFormat="0" applyAlignment="0" applyProtection="0"/>
    <xf numFmtId="204" fontId="21" fillId="0" borderId="0" applyFill="0" applyBorder="0" applyAlignment="0"/>
    <xf numFmtId="199" fontId="20" fillId="0" borderId="0" applyFill="0" applyBorder="0" applyAlignment="0"/>
    <xf numFmtId="204" fontId="21" fillId="0" borderId="0" applyFill="0" applyBorder="0" applyAlignment="0"/>
    <xf numFmtId="207" fontId="21" fillId="0" borderId="0" applyFill="0" applyBorder="0" applyAlignment="0"/>
    <xf numFmtId="199" fontId="20" fillId="0" borderId="0" applyFill="0" applyBorder="0" applyAlignment="0"/>
    <xf numFmtId="0" fontId="40" fillId="0" borderId="9" applyNumberFormat="0" applyFill="0" applyAlignment="0" applyProtection="0"/>
    <xf numFmtId="0" fontId="41" fillId="8" borderId="0" applyNumberFormat="0" applyBorder="0" applyAlignment="0" applyProtection="0"/>
    <xf numFmtId="206" fontId="27" fillId="0" borderId="0"/>
    <xf numFmtId="0" fontId="4" fillId="0" borderId="0"/>
    <xf numFmtId="0" fontId="47" fillId="0" borderId="0"/>
    <xf numFmtId="0" fontId="1" fillId="0" borderId="0"/>
    <xf numFmtId="0" fontId="13" fillId="0" borderId="0"/>
    <xf numFmtId="0" fontId="4" fillId="0" borderId="0"/>
    <xf numFmtId="0" fontId="4" fillId="0" borderId="0"/>
    <xf numFmtId="0" fontId="42" fillId="5" borderId="10" applyNumberFormat="0" applyFont="0" applyAlignment="0" applyProtection="0"/>
    <xf numFmtId="0" fontId="43" fillId="17" borderId="11" applyNumberFormat="0" applyAlignment="0" applyProtection="0"/>
    <xf numFmtId="0" fontId="44" fillId="0" borderId="0" applyFont="0" applyFill="0" applyBorder="0" applyAlignment="0" applyProtection="0"/>
    <xf numFmtId="204" fontId="21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0" fontId="19" fillId="0" borderId="0" applyFont="0" applyFill="0" applyBorder="0" applyAlignment="0" applyProtection="0"/>
    <xf numFmtId="204" fontId="21" fillId="0" borderId="0" applyFill="0" applyBorder="0" applyAlignment="0"/>
    <xf numFmtId="199" fontId="20" fillId="0" borderId="0" applyFill="0" applyBorder="0" applyAlignment="0"/>
    <xf numFmtId="204" fontId="21" fillId="0" borderId="0" applyFill="0" applyBorder="0" applyAlignment="0"/>
    <xf numFmtId="207" fontId="21" fillId="0" borderId="0" applyFill="0" applyBorder="0" applyAlignment="0"/>
    <xf numFmtId="199" fontId="20" fillId="0" borderId="0" applyFill="0" applyBorder="0" applyAlignment="0"/>
    <xf numFmtId="49" fontId="31" fillId="0" borderId="0" applyFill="0" applyBorder="0" applyAlignment="0"/>
    <xf numFmtId="0" fontId="28" fillId="0" borderId="0" applyFill="0" applyBorder="0" applyAlignment="0"/>
    <xf numFmtId="0" fontId="28" fillId="0" borderId="0" applyFill="0" applyBorder="0" applyAlignment="0"/>
    <xf numFmtId="0" fontId="45" fillId="0" borderId="0" applyNumberFormat="0" applyFill="0" applyBorder="0" applyAlignment="0" applyProtection="0"/>
    <xf numFmtId="0" fontId="46" fillId="0" borderId="12" applyNumberFormat="0" applyFill="0" applyAlignment="0" applyProtection="0"/>
    <xf numFmtId="203" fontId="21" fillId="0" borderId="0" applyFont="0" applyFill="0" applyBorder="0" applyAlignment="0" applyProtection="0"/>
    <xf numFmtId="205" fontId="2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188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47" fillId="0" borderId="0"/>
    <xf numFmtId="0" fontId="4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</cellStyleXfs>
  <cellXfs count="618">
    <xf numFmtId="0" fontId="0" fillId="0" borderId="0" xfId="0"/>
    <xf numFmtId="43" fontId="5" fillId="0" borderId="0" xfId="107" applyNumberFormat="1" applyFont="1"/>
    <xf numFmtId="0" fontId="13" fillId="0" borderId="0" xfId="115"/>
    <xf numFmtId="0" fontId="13" fillId="0" borderId="38" xfId="116" applyFont="1" applyBorder="1"/>
    <xf numFmtId="9" fontId="14" fillId="0" borderId="34" xfId="116" applyNumberFormat="1" applyFont="1" applyBorder="1" applyAlignment="1">
      <alignment horizontal="center"/>
    </xf>
    <xf numFmtId="43" fontId="14" fillId="0" borderId="39" xfId="107" applyNumberFormat="1" applyFont="1" applyBorder="1"/>
    <xf numFmtId="43" fontId="5" fillId="0" borderId="40" xfId="107" applyNumberFormat="1" applyFont="1" applyBorder="1"/>
    <xf numFmtId="43" fontId="5" fillId="0" borderId="34" xfId="107" applyNumberFormat="1" applyFont="1" applyBorder="1"/>
    <xf numFmtId="9" fontId="15" fillId="22" borderId="34" xfId="116" applyNumberFormat="1" applyFont="1" applyFill="1" applyBorder="1" applyAlignment="1">
      <alignment horizontal="center"/>
    </xf>
    <xf numFmtId="43" fontId="5" fillId="0" borderId="0" xfId="107" applyNumberFormat="1" applyFont="1" applyAlignment="1">
      <alignment horizontal="center" vertical="center"/>
    </xf>
    <xf numFmtId="43" fontId="6" fillId="0" borderId="41" xfId="107" applyNumberFormat="1" applyFont="1" applyBorder="1"/>
    <xf numFmtId="0" fontId="13" fillId="0" borderId="42" xfId="116" applyFont="1" applyBorder="1"/>
    <xf numFmtId="0" fontId="14" fillId="22" borderId="43" xfId="116" applyFont="1" applyFill="1" applyBorder="1" applyAlignment="1">
      <alignment horizontal="center"/>
    </xf>
    <xf numFmtId="0" fontId="14" fillId="22" borderId="44" xfId="116" applyFont="1" applyFill="1" applyBorder="1" applyAlignment="1">
      <alignment horizontal="center"/>
    </xf>
    <xf numFmtId="43" fontId="7" fillId="0" borderId="0" xfId="107" applyNumberFormat="1" applyFont="1" applyAlignment="1">
      <alignment horizontal="right"/>
    </xf>
    <xf numFmtId="43" fontId="52" fillId="22" borderId="21" xfId="107" applyNumberFormat="1" applyFont="1" applyFill="1" applyBorder="1"/>
    <xf numFmtId="43" fontId="7" fillId="0" borderId="0" xfId="107" applyNumberFormat="1" applyFont="1"/>
    <xf numFmtId="0" fontId="14" fillId="22" borderId="45" xfId="116" applyFont="1" applyFill="1" applyBorder="1" applyAlignment="1">
      <alignment horizontal="center"/>
    </xf>
    <xf numFmtId="0" fontId="13" fillId="22" borderId="42" xfId="116" applyFont="1" applyFill="1" applyBorder="1"/>
    <xf numFmtId="43" fontId="5" fillId="0" borderId="0" xfId="107" applyNumberFormat="1" applyFont="1" applyAlignment="1">
      <alignment horizontal="right"/>
    </xf>
    <xf numFmtId="43" fontId="5" fillId="23" borderId="46" xfId="107" applyNumberFormat="1" applyFont="1" applyFill="1" applyBorder="1"/>
    <xf numFmtId="196" fontId="13" fillId="0" borderId="8" xfId="107" applyNumberFormat="1" applyFont="1" applyBorder="1"/>
    <xf numFmtId="194" fontId="13" fillId="0" borderId="47" xfId="116" applyNumberFormat="1" applyFont="1" applyBorder="1" applyAlignment="1">
      <alignment horizontal="center"/>
    </xf>
    <xf numFmtId="43" fontId="8" fillId="0" borderId="0" xfId="107" applyNumberFormat="1" applyFont="1" applyAlignment="1">
      <alignment horizontal="right"/>
    </xf>
    <xf numFmtId="43" fontId="52" fillId="22" borderId="24" xfId="107" applyNumberFormat="1" applyFont="1" applyFill="1" applyBorder="1"/>
    <xf numFmtId="43" fontId="8" fillId="0" borderId="0" xfId="107" applyNumberFormat="1" applyFont="1" applyFill="1"/>
    <xf numFmtId="194" fontId="13" fillId="0" borderId="18" xfId="116" applyNumberFormat="1" applyFont="1" applyBorder="1" applyAlignment="1">
      <alignment horizontal="center"/>
    </xf>
    <xf numFmtId="194" fontId="13" fillId="0" borderId="48" xfId="116" applyNumberFormat="1" applyFont="1" applyBorder="1" applyAlignment="1">
      <alignment horizontal="center"/>
    </xf>
    <xf numFmtId="43" fontId="9" fillId="0" borderId="0" xfId="107" applyNumberFormat="1" applyFont="1" applyAlignment="1">
      <alignment horizontal="right"/>
    </xf>
    <xf numFmtId="197" fontId="10" fillId="22" borderId="8" xfId="107" applyNumberFormat="1" applyFont="1" applyFill="1" applyBorder="1"/>
    <xf numFmtId="197" fontId="53" fillId="21" borderId="46" xfId="107" applyNumberFormat="1" applyFont="1" applyFill="1" applyBorder="1"/>
    <xf numFmtId="198" fontId="11" fillId="0" borderId="0" xfId="107" applyNumberFormat="1" applyFont="1"/>
    <xf numFmtId="43" fontId="9" fillId="0" borderId="24" xfId="107" applyNumberFormat="1" applyFont="1" applyBorder="1"/>
    <xf numFmtId="43" fontId="5" fillId="0" borderId="49" xfId="107" applyNumberFormat="1" applyFont="1" applyBorder="1"/>
    <xf numFmtId="43" fontId="5" fillId="0" borderId="50" xfId="107" applyNumberFormat="1" applyFont="1" applyBorder="1"/>
    <xf numFmtId="43" fontId="12" fillId="0" borderId="0" xfId="107" applyNumberFormat="1" applyFont="1" applyAlignment="1">
      <alignment horizontal="right"/>
    </xf>
    <xf numFmtId="196" fontId="7" fillId="0" borderId="0" xfId="107" applyNumberFormat="1" applyFont="1" applyBorder="1"/>
    <xf numFmtId="196" fontId="13" fillId="0" borderId="8" xfId="107" applyNumberFormat="1" applyFont="1" applyBorder="1" applyAlignment="1">
      <alignment horizontal="right"/>
    </xf>
    <xf numFmtId="0" fontId="50" fillId="0" borderId="0" xfId="83" applyFont="1" applyAlignment="1">
      <alignment vertical="center"/>
    </xf>
    <xf numFmtId="0" fontId="49" fillId="0" borderId="0" xfId="83" applyFont="1" applyAlignment="1">
      <alignment vertical="center"/>
    </xf>
    <xf numFmtId="0" fontId="54" fillId="0" borderId="0" xfId="83" applyFont="1" applyAlignment="1">
      <alignment horizontal="centerContinuous" vertical="center"/>
    </xf>
    <xf numFmtId="0" fontId="50" fillId="0" borderId="0" xfId="83" applyFont="1" applyAlignment="1">
      <alignment horizontal="left" vertical="center"/>
    </xf>
    <xf numFmtId="0" fontId="55" fillId="0" borderId="0" xfId="83" quotePrefix="1" applyFont="1" applyAlignment="1">
      <alignment horizontal="left" vertical="center"/>
    </xf>
    <xf numFmtId="0" fontId="55" fillId="0" borderId="35" xfId="83" applyFont="1" applyBorder="1" applyAlignment="1">
      <alignment horizontal="left" vertical="center"/>
    </xf>
    <xf numFmtId="0" fontId="55" fillId="0" borderId="51" xfId="83" applyFont="1" applyBorder="1" applyAlignment="1">
      <alignment horizontal="left" vertical="center"/>
    </xf>
    <xf numFmtId="0" fontId="50" fillId="0" borderId="51" xfId="83" quotePrefix="1" applyFont="1" applyBorder="1" applyAlignment="1">
      <alignment horizontal="left" vertical="center"/>
    </xf>
    <xf numFmtId="0" fontId="50" fillId="0" borderId="51" xfId="83" applyFont="1" applyFill="1" applyBorder="1" applyAlignment="1">
      <alignment vertical="center"/>
    </xf>
    <xf numFmtId="0" fontId="55" fillId="22" borderId="52" xfId="83" applyFont="1" applyFill="1" applyBorder="1" applyAlignment="1">
      <alignment horizontal="center" vertical="center"/>
    </xf>
    <xf numFmtId="0" fontId="50" fillId="0" borderId="27" xfId="83" applyFont="1" applyBorder="1" applyAlignment="1">
      <alignment horizontal="left" vertical="center"/>
    </xf>
    <xf numFmtId="38" fontId="55" fillId="0" borderId="17" xfId="51" applyNumberFormat="1" applyFont="1" applyBorder="1" applyAlignment="1">
      <alignment horizontal="left" vertical="center"/>
    </xf>
    <xf numFmtId="0" fontId="55" fillId="0" borderId="17" xfId="83" applyFont="1" applyBorder="1" applyAlignment="1">
      <alignment horizontal="left" vertical="center"/>
    </xf>
    <xf numFmtId="0" fontId="50" fillId="0" borderId="17" xfId="83" applyFont="1" applyBorder="1" applyAlignment="1">
      <alignment vertical="center"/>
    </xf>
    <xf numFmtId="0" fontId="50" fillId="0" borderId="17" xfId="83" applyFont="1" applyFill="1" applyBorder="1" applyAlignment="1">
      <alignment vertical="center"/>
    </xf>
    <xf numFmtId="38" fontId="50" fillId="0" borderId="17" xfId="51" applyNumberFormat="1" applyFont="1" applyBorder="1" applyAlignment="1">
      <alignment horizontal="left" vertical="center"/>
    </xf>
    <xf numFmtId="38" fontId="50" fillId="0" borderId="15" xfId="51" quotePrefix="1" applyNumberFormat="1" applyFont="1" applyBorder="1" applyAlignment="1">
      <alignment horizontal="right" vertical="center"/>
    </xf>
    <xf numFmtId="0" fontId="50" fillId="0" borderId="17" xfId="83" quotePrefix="1" applyFont="1" applyBorder="1" applyAlignment="1">
      <alignment horizontal="left" vertical="center"/>
    </xf>
    <xf numFmtId="38" fontId="50" fillId="0" borderId="28" xfId="51" applyNumberFormat="1" applyFont="1" applyBorder="1" applyAlignment="1">
      <alignment horizontal="center" vertical="center"/>
    </xf>
    <xf numFmtId="0" fontId="50" fillId="0" borderId="17" xfId="83" applyFont="1" applyBorder="1" applyAlignment="1">
      <alignment horizontal="left" vertical="center"/>
    </xf>
    <xf numFmtId="0" fontId="55" fillId="0" borderId="17" xfId="83" applyFont="1" applyBorder="1" applyAlignment="1">
      <alignment vertical="center"/>
    </xf>
    <xf numFmtId="38" fontId="50" fillId="0" borderId="17" xfId="51" quotePrefix="1" applyNumberFormat="1" applyFont="1" applyBorder="1" applyAlignment="1">
      <alignment horizontal="center" vertical="center"/>
    </xf>
    <xf numFmtId="38" fontId="50" fillId="0" borderId="28" xfId="51" applyNumberFormat="1" applyFont="1" applyBorder="1" applyAlignment="1">
      <alignment horizontal="left" vertical="center"/>
    </xf>
    <xf numFmtId="38" fontId="50" fillId="0" borderId="17" xfId="51" applyNumberFormat="1" applyFont="1" applyBorder="1" applyAlignment="1">
      <alignment horizontal="right" vertical="center"/>
    </xf>
    <xf numFmtId="0" fontId="50" fillId="0" borderId="17" xfId="83" applyFont="1" applyFill="1" applyBorder="1" applyAlignment="1">
      <alignment horizontal="center" vertical="center"/>
    </xf>
    <xf numFmtId="0" fontId="50" fillId="0" borderId="17" xfId="83" quotePrefix="1" applyFont="1" applyBorder="1" applyAlignment="1">
      <alignment horizontal="center" vertical="center"/>
    </xf>
    <xf numFmtId="0" fontId="50" fillId="0" borderId="27" xfId="0" applyFont="1" applyBorder="1" applyAlignment="1">
      <alignment horizontal="left"/>
    </xf>
    <xf numFmtId="17" fontId="56" fillId="0" borderId="17" xfId="83" applyNumberFormat="1" applyFont="1" applyBorder="1" applyAlignment="1">
      <alignment horizontal="left" vertical="center"/>
    </xf>
    <xf numFmtId="17" fontId="55" fillId="0" borderId="17" xfId="83" applyNumberFormat="1" applyFont="1" applyBorder="1" applyAlignment="1">
      <alignment vertical="center"/>
    </xf>
    <xf numFmtId="38" fontId="56" fillId="0" borderId="17" xfId="51" applyNumberFormat="1" applyFont="1" applyBorder="1" applyAlignment="1">
      <alignment horizontal="left" vertical="center"/>
    </xf>
    <xf numFmtId="0" fontId="50" fillId="0" borderId="53" xfId="83" quotePrefix="1" applyFont="1" applyBorder="1" applyAlignment="1">
      <alignment horizontal="center" vertical="center"/>
    </xf>
    <xf numFmtId="38" fontId="50" fillId="0" borderId="54" xfId="51" applyNumberFormat="1" applyFont="1" applyBorder="1" applyAlignment="1">
      <alignment horizontal="left" vertical="center"/>
    </xf>
    <xf numFmtId="0" fontId="50" fillId="0" borderId="55" xfId="0" applyFont="1" applyBorder="1" applyAlignment="1">
      <alignment horizontal="left"/>
    </xf>
    <xf numFmtId="0" fontId="50" fillId="0" borderId="53" xfId="83" applyFont="1" applyBorder="1" applyAlignment="1">
      <alignment horizontal="left" vertical="center"/>
    </xf>
    <xf numFmtId="0" fontId="55" fillId="0" borderId="53" xfId="83" applyFont="1" applyBorder="1" applyAlignment="1">
      <alignment horizontal="left" vertical="center"/>
    </xf>
    <xf numFmtId="17" fontId="56" fillId="0" borderId="53" xfId="83" applyNumberFormat="1" applyFont="1" applyBorder="1" applyAlignment="1">
      <alignment horizontal="left" vertical="center"/>
    </xf>
    <xf numFmtId="17" fontId="55" fillId="0" borderId="53" xfId="83" applyNumberFormat="1" applyFont="1" applyBorder="1" applyAlignment="1">
      <alignment vertical="center"/>
    </xf>
    <xf numFmtId="38" fontId="50" fillId="0" borderId="53" xfId="51" applyNumberFormat="1" applyFont="1" applyBorder="1" applyAlignment="1">
      <alignment horizontal="left" vertical="center"/>
    </xf>
    <xf numFmtId="0" fontId="50" fillId="0" borderId="36" xfId="0" applyFont="1" applyBorder="1" applyAlignment="1">
      <alignment horizontal="left"/>
    </xf>
    <xf numFmtId="38" fontId="50" fillId="0" borderId="31" xfId="105" applyNumberFormat="1" applyFont="1" applyBorder="1" applyAlignment="1">
      <alignment horizontal="left"/>
    </xf>
    <xf numFmtId="0" fontId="50" fillId="0" borderId="31" xfId="0" quotePrefix="1" applyFont="1" applyBorder="1" applyAlignment="1">
      <alignment horizontal="left"/>
    </xf>
    <xf numFmtId="0" fontId="50" fillId="0" borderId="31" xfId="0" applyFont="1" applyBorder="1" applyAlignment="1"/>
    <xf numFmtId="0" fontId="50" fillId="0" borderId="31" xfId="0" applyFont="1" applyBorder="1"/>
    <xf numFmtId="0" fontId="56" fillId="0" borderId="31" xfId="83" applyFont="1" applyBorder="1" applyAlignment="1">
      <alignment horizontal="left" vertical="center"/>
    </xf>
    <xf numFmtId="0" fontId="50" fillId="0" borderId="31" xfId="83" quotePrefix="1" applyFont="1" applyBorder="1" applyAlignment="1">
      <alignment horizontal="left" vertical="center"/>
    </xf>
    <xf numFmtId="38" fontId="50" fillId="0" borderId="37" xfId="51" applyNumberFormat="1" applyFont="1" applyBorder="1" applyAlignment="1">
      <alignment horizontal="center" vertical="center"/>
    </xf>
    <xf numFmtId="0" fontId="50" fillId="0" borderId="0" xfId="83" quotePrefix="1" applyFont="1" applyAlignment="1">
      <alignment horizontal="left" vertical="center"/>
    </xf>
    <xf numFmtId="0" fontId="50" fillId="0" borderId="0" xfId="83" applyFont="1" applyAlignment="1">
      <alignment horizontal="center" vertical="center"/>
    </xf>
    <xf numFmtId="0" fontId="50" fillId="0" borderId="0" xfId="83" quotePrefix="1" applyFont="1" applyBorder="1" applyAlignment="1">
      <alignment horizontal="left" vertical="center"/>
    </xf>
    <xf numFmtId="38" fontId="50" fillId="0" borderId="34" xfId="51" applyNumberFormat="1" applyFont="1" applyBorder="1" applyAlignment="1">
      <alignment horizontal="center" vertical="center"/>
    </xf>
    <xf numFmtId="0" fontId="50" fillId="0" borderId="14" xfId="83" quotePrefix="1" applyFont="1" applyBorder="1" applyAlignment="1">
      <alignment horizontal="left" vertical="center"/>
    </xf>
    <xf numFmtId="9" fontId="55" fillId="0" borderId="14" xfId="83" applyNumberFormat="1" applyFont="1" applyBorder="1" applyAlignment="1">
      <alignment horizontal="center" vertical="center"/>
    </xf>
    <xf numFmtId="9" fontId="55" fillId="0" borderId="14" xfId="83" applyNumberFormat="1" applyFont="1" applyBorder="1" applyAlignment="1">
      <alignment horizontal="left" vertical="center"/>
    </xf>
    <xf numFmtId="38" fontId="50" fillId="0" borderId="18" xfId="51" applyNumberFormat="1" applyFont="1" applyBorder="1" applyAlignment="1">
      <alignment horizontal="center" vertical="center"/>
    </xf>
    <xf numFmtId="0" fontId="50" fillId="0" borderId="19" xfId="83" applyFont="1" applyBorder="1" applyAlignment="1">
      <alignment horizontal="left" vertical="center"/>
    </xf>
    <xf numFmtId="38" fontId="50" fillId="0" borderId="0" xfId="51" applyNumberFormat="1" applyFont="1" applyBorder="1" applyAlignment="1">
      <alignment horizontal="left" vertical="center"/>
    </xf>
    <xf numFmtId="0" fontId="50" fillId="0" borderId="0" xfId="83" applyFont="1" applyBorder="1" applyAlignment="1">
      <alignment vertical="center"/>
    </xf>
    <xf numFmtId="0" fontId="50" fillId="0" borderId="14" xfId="83" applyFont="1" applyBorder="1" applyAlignment="1">
      <alignment vertical="center"/>
    </xf>
    <xf numFmtId="0" fontId="55" fillId="0" borderId="18" xfId="83" applyFont="1" applyBorder="1" applyAlignment="1">
      <alignment horizontal="center" vertical="center"/>
    </xf>
    <xf numFmtId="0" fontId="55" fillId="0" borderId="8" xfId="83" applyFont="1" applyBorder="1" applyAlignment="1">
      <alignment horizontal="center" vertical="center"/>
    </xf>
    <xf numFmtId="0" fontId="55" fillId="0" borderId="56" xfId="83" applyFont="1" applyBorder="1" applyAlignment="1">
      <alignment horizontal="center" vertical="center"/>
    </xf>
    <xf numFmtId="0" fontId="50" fillId="0" borderId="35" xfId="83" applyFont="1" applyBorder="1" applyAlignment="1">
      <alignment vertical="center"/>
    </xf>
    <xf numFmtId="0" fontId="50" fillId="0" borderId="16" xfId="83" applyFont="1" applyBorder="1" applyAlignment="1">
      <alignment vertical="center"/>
    </xf>
    <xf numFmtId="2" fontId="50" fillId="0" borderId="16" xfId="83" applyNumberFormat="1" applyFont="1" applyFill="1" applyBorder="1" applyAlignment="1">
      <alignment vertical="center"/>
    </xf>
    <xf numFmtId="3" fontId="50" fillId="0" borderId="21" xfId="83" applyNumberFormat="1" applyFont="1" applyFill="1" applyBorder="1" applyAlignment="1">
      <alignment vertical="center"/>
    </xf>
    <xf numFmtId="3" fontId="55" fillId="0" borderId="35" xfId="83" applyNumberFormat="1" applyFont="1" applyFill="1" applyBorder="1" applyAlignment="1">
      <alignment vertical="center"/>
    </xf>
    <xf numFmtId="3" fontId="50" fillId="0" borderId="52" xfId="83" applyNumberFormat="1" applyFont="1" applyFill="1" applyBorder="1" applyAlignment="1">
      <alignment vertical="center"/>
    </xf>
    <xf numFmtId="0" fontId="50" fillId="0" borderId="30" xfId="83" applyFont="1" applyBorder="1" applyAlignment="1">
      <alignment vertical="center"/>
    </xf>
    <xf numFmtId="0" fontId="50" fillId="0" borderId="36" xfId="83" applyFont="1" applyBorder="1" applyAlignment="1">
      <alignment vertical="center"/>
    </xf>
    <xf numFmtId="0" fontId="50" fillId="0" borderId="31" xfId="83" applyFont="1" applyBorder="1" applyAlignment="1">
      <alignment vertical="center"/>
    </xf>
    <xf numFmtId="195" fontId="55" fillId="0" borderId="31" xfId="51" applyNumberFormat="1" applyFont="1" applyFill="1" applyBorder="1" applyAlignment="1">
      <alignment horizontal="center" vertical="center"/>
    </xf>
    <xf numFmtId="194" fontId="55" fillId="0" borderId="31" xfId="83" applyNumberFormat="1" applyFont="1" applyFill="1" applyBorder="1" applyAlignment="1">
      <alignment horizontal="center" vertical="center"/>
    </xf>
    <xf numFmtId="3" fontId="55" fillId="0" borderId="8" xfId="83" applyNumberFormat="1" applyFont="1" applyFill="1" applyBorder="1" applyAlignment="1">
      <alignment vertical="center"/>
    </xf>
    <xf numFmtId="3" fontId="50" fillId="0" borderId="27" xfId="83" applyNumberFormat="1" applyFont="1" applyFill="1" applyBorder="1" applyAlignment="1">
      <alignment vertical="center"/>
    </xf>
    <xf numFmtId="3" fontId="50" fillId="0" borderId="15" xfId="83" applyNumberFormat="1" applyFont="1" applyFill="1" applyBorder="1" applyAlignment="1">
      <alignment vertical="center"/>
    </xf>
    <xf numFmtId="2" fontId="55" fillId="0" borderId="16" xfId="83" applyNumberFormat="1" applyFont="1" applyFill="1" applyBorder="1" applyAlignment="1">
      <alignment vertical="center"/>
    </xf>
    <xf numFmtId="3" fontId="50" fillId="0" borderId="32" xfId="83" applyNumberFormat="1" applyFont="1" applyFill="1" applyBorder="1" applyAlignment="1">
      <alignment vertical="center"/>
    </xf>
    <xf numFmtId="2" fontId="55" fillId="0" borderId="31" xfId="83" quotePrefix="1" applyNumberFormat="1" applyFont="1" applyFill="1" applyBorder="1" applyAlignment="1">
      <alignment horizontal="center" vertical="center"/>
    </xf>
    <xf numFmtId="0" fontId="50" fillId="0" borderId="25" xfId="83" applyFont="1" applyBorder="1" applyAlignment="1">
      <alignment vertical="center"/>
    </xf>
    <xf numFmtId="2" fontId="50" fillId="0" borderId="31" xfId="83" applyNumberFormat="1" applyFont="1" applyFill="1" applyBorder="1" applyAlignment="1">
      <alignment vertical="center"/>
    </xf>
    <xf numFmtId="0" fontId="50" fillId="0" borderId="26" xfId="83" applyFont="1" applyBorder="1" applyAlignment="1">
      <alignment vertical="center"/>
    </xf>
    <xf numFmtId="2" fontId="50" fillId="0" borderId="17" xfId="83" applyNumberFormat="1" applyFont="1" applyFill="1" applyBorder="1" applyAlignment="1">
      <alignment vertical="center"/>
    </xf>
    <xf numFmtId="2" fontId="50" fillId="0" borderId="17" xfId="83" quotePrefix="1" applyNumberFormat="1" applyFont="1" applyFill="1" applyBorder="1" applyAlignment="1">
      <alignment vertical="center"/>
    </xf>
    <xf numFmtId="3" fontId="50" fillId="0" borderId="36" xfId="83" applyNumberFormat="1" applyFont="1" applyFill="1" applyBorder="1" applyAlignment="1">
      <alignment vertical="center"/>
    </xf>
    <xf numFmtId="0" fontId="50" fillId="0" borderId="25" xfId="0" applyFont="1" applyBorder="1" applyAlignment="1">
      <alignment horizontal="left"/>
    </xf>
    <xf numFmtId="0" fontId="55" fillId="0" borderId="4" xfId="83" applyFont="1" applyBorder="1" applyAlignment="1">
      <alignment horizontal="left" vertical="center"/>
    </xf>
    <xf numFmtId="192" fontId="50" fillId="0" borderId="4" xfId="83" applyNumberFormat="1" applyFont="1" applyFill="1" applyBorder="1" applyAlignment="1">
      <alignment vertical="center"/>
    </xf>
    <xf numFmtId="3" fontId="50" fillId="0" borderId="4" xfId="83" applyNumberFormat="1" applyFont="1" applyFill="1" applyBorder="1" applyAlignment="1">
      <alignment vertical="center"/>
    </xf>
    <xf numFmtId="38" fontId="55" fillId="0" borderId="21" xfId="51" applyNumberFormat="1" applyFont="1" applyFill="1" applyBorder="1" applyAlignment="1">
      <alignment vertical="center"/>
    </xf>
    <xf numFmtId="3" fontId="55" fillId="0" borderId="4" xfId="83" applyNumberFormat="1" applyFont="1" applyFill="1" applyBorder="1" applyAlignment="1">
      <alignment vertical="center"/>
    </xf>
    <xf numFmtId="3" fontId="50" fillId="0" borderId="48" xfId="83" applyNumberFormat="1" applyFont="1" applyFill="1" applyBorder="1" applyAlignment="1">
      <alignment vertical="center"/>
    </xf>
    <xf numFmtId="2" fontId="50" fillId="24" borderId="19" xfId="0" quotePrefix="1" applyNumberFormat="1" applyFont="1" applyFill="1" applyBorder="1" applyAlignment="1"/>
    <xf numFmtId="0" fontId="55" fillId="0" borderId="4" xfId="83" quotePrefix="1" applyFont="1" applyBorder="1" applyAlignment="1">
      <alignment horizontal="left" vertical="center"/>
    </xf>
    <xf numFmtId="2" fontId="55" fillId="24" borderId="14" xfId="83" applyNumberFormat="1" applyFont="1" applyFill="1" applyBorder="1" applyAlignment="1">
      <alignment vertical="center"/>
    </xf>
    <xf numFmtId="38" fontId="55" fillId="0" borderId="57" xfId="51" applyNumberFormat="1" applyFont="1" applyFill="1" applyBorder="1" applyAlignment="1">
      <alignment vertical="center"/>
    </xf>
    <xf numFmtId="3" fontId="55" fillId="0" borderId="20" xfId="83" applyNumberFormat="1" applyFont="1" applyFill="1" applyBorder="1" applyAlignment="1">
      <alignment vertical="center"/>
    </xf>
    <xf numFmtId="3" fontId="50" fillId="0" borderId="23" xfId="83" applyNumberFormat="1" applyFont="1" applyFill="1" applyBorder="1" applyAlignment="1">
      <alignment vertical="center"/>
    </xf>
    <xf numFmtId="0" fontId="55" fillId="0" borderId="14" xfId="83" quotePrefix="1" applyFont="1" applyBorder="1" applyAlignment="1">
      <alignment horizontal="left" vertical="center"/>
    </xf>
    <xf numFmtId="2" fontId="50" fillId="24" borderId="14" xfId="83" applyNumberFormat="1" applyFont="1" applyFill="1" applyBorder="1" applyAlignment="1">
      <alignment vertical="center"/>
    </xf>
    <xf numFmtId="0" fontId="55" fillId="0" borderId="25" xfId="83" quotePrefix="1" applyFont="1" applyBorder="1" applyAlignment="1">
      <alignment horizontal="left" vertical="center"/>
    </xf>
    <xf numFmtId="0" fontId="50" fillId="0" borderId="14" xfId="83" applyFont="1" applyBorder="1" applyAlignment="1">
      <alignment horizontal="left" vertical="center"/>
    </xf>
    <xf numFmtId="38" fontId="50" fillId="0" borderId="14" xfId="51" applyNumberFormat="1" applyFont="1" applyFill="1" applyBorder="1" applyAlignment="1">
      <alignment horizontal="center" vertical="center"/>
    </xf>
    <xf numFmtId="192" fontId="50" fillId="0" borderId="14" xfId="83" applyNumberFormat="1" applyFont="1" applyFill="1" applyBorder="1" applyAlignment="1">
      <alignment vertical="center"/>
    </xf>
    <xf numFmtId="192" fontId="50" fillId="0" borderId="25" xfId="83" applyNumberFormat="1" applyFont="1" applyFill="1" applyBorder="1" applyAlignment="1">
      <alignment horizontal="center" vertical="center"/>
    </xf>
    <xf numFmtId="3" fontId="50" fillId="0" borderId="24" xfId="83" applyNumberFormat="1" applyFont="1" applyFill="1" applyBorder="1" applyAlignment="1">
      <alignment vertical="center"/>
    </xf>
    <xf numFmtId="0" fontId="55" fillId="0" borderId="0" xfId="83" applyFont="1" applyAlignment="1">
      <alignment vertical="center"/>
    </xf>
    <xf numFmtId="0" fontId="50" fillId="0" borderId="0" xfId="83" applyFont="1" applyBorder="1" applyAlignment="1">
      <alignment horizontal="left" vertical="center"/>
    </xf>
    <xf numFmtId="0" fontId="50" fillId="0" borderId="0" xfId="83" applyFont="1" applyFill="1" applyBorder="1" applyAlignment="1">
      <alignment horizontal="left" vertical="center"/>
    </xf>
    <xf numFmtId="2" fontId="50" fillId="0" borderId="0" xfId="83" applyNumberFormat="1" applyFont="1" applyFill="1" applyBorder="1" applyAlignment="1">
      <alignment vertical="center"/>
    </xf>
    <xf numFmtId="0" fontId="55" fillId="0" borderId="0" xfId="83" applyFont="1" applyBorder="1" applyAlignment="1">
      <alignment horizontal="left" vertical="center"/>
    </xf>
    <xf numFmtId="0" fontId="58" fillId="0" borderId="0" xfId="0" applyFont="1"/>
    <xf numFmtId="0" fontId="58" fillId="0" borderId="0" xfId="0" applyFont="1" applyAlignment="1">
      <alignment horizontal="right"/>
    </xf>
    <xf numFmtId="3" fontId="58" fillId="0" borderId="0" xfId="0" applyNumberFormat="1" applyFont="1" applyAlignment="1">
      <alignment horizontal="right"/>
    </xf>
    <xf numFmtId="3" fontId="58" fillId="0" borderId="0" xfId="0" applyNumberFormat="1" applyFont="1"/>
    <xf numFmtId="0" fontId="58" fillId="0" borderId="14" xfId="0" applyFont="1" applyBorder="1" applyAlignment="1">
      <alignment horizontal="centerContinuous"/>
    </xf>
    <xf numFmtId="0" fontId="50" fillId="0" borderId="20" xfId="0" quotePrefix="1" applyFont="1" applyBorder="1" applyAlignment="1">
      <alignment horizontal="left" vertical="center"/>
    </xf>
    <xf numFmtId="0" fontId="50" fillId="0" borderId="0" xfId="0" applyFont="1" applyBorder="1" applyAlignment="1">
      <alignment vertical="center"/>
    </xf>
    <xf numFmtId="0" fontId="50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Continuous" vertical="center"/>
    </xf>
    <xf numFmtId="0" fontId="50" fillId="0" borderId="20" xfId="0" applyFont="1" applyBorder="1" applyAlignment="1">
      <alignment horizontal="center" vertical="center"/>
    </xf>
    <xf numFmtId="0" fontId="50" fillId="0" borderId="22" xfId="0" applyFont="1" applyBorder="1" applyAlignment="1" applyProtection="1">
      <alignment horizontal="centerContinuous" vertical="center"/>
      <protection locked="0"/>
    </xf>
    <xf numFmtId="0" fontId="50" fillId="0" borderId="22" xfId="0" quotePrefix="1" applyFont="1" applyBorder="1" applyAlignment="1" applyProtection="1">
      <alignment horizontal="centerContinuous" vertical="center"/>
      <protection locked="0"/>
    </xf>
    <xf numFmtId="0" fontId="50" fillId="0" borderId="23" xfId="0" applyFont="1" applyBorder="1" applyAlignment="1">
      <alignment horizontal="centerContinuous" vertical="center"/>
    </xf>
    <xf numFmtId="0" fontId="58" fillId="0" borderId="0" xfId="0" applyFont="1" applyBorder="1"/>
    <xf numFmtId="0" fontId="50" fillId="0" borderId="24" xfId="0" applyFont="1" applyBorder="1" applyAlignment="1">
      <alignment horizontal="center"/>
    </xf>
    <xf numFmtId="0" fontId="50" fillId="0" borderId="14" xfId="0" applyFont="1" applyBorder="1" applyAlignment="1"/>
    <xf numFmtId="0" fontId="50" fillId="0" borderId="25" xfId="0" quotePrefix="1" applyFont="1" applyBorder="1" applyAlignment="1">
      <alignment horizontal="center"/>
    </xf>
    <xf numFmtId="0" fontId="50" fillId="0" borderId="8" xfId="0" applyFont="1" applyBorder="1" applyAlignment="1">
      <alignment horizontal="center"/>
    </xf>
    <xf numFmtId="3" fontId="50" fillId="0" borderId="0" xfId="0" applyNumberFormat="1" applyFont="1"/>
    <xf numFmtId="43" fontId="58" fillId="0" borderId="0" xfId="0" applyNumberFormat="1" applyFont="1"/>
    <xf numFmtId="0" fontId="59" fillId="0" borderId="0" xfId="0" applyFont="1" applyFill="1" applyAlignment="1">
      <alignment horizontal="center"/>
    </xf>
    <xf numFmtId="0" fontId="58" fillId="0" borderId="0" xfId="0" applyFont="1" applyFill="1"/>
    <xf numFmtId="0" fontId="50" fillId="0" borderId="51" xfId="83" quotePrefix="1" applyFont="1" applyFill="1" applyBorder="1" applyAlignment="1">
      <alignment horizontal="left" vertical="center"/>
    </xf>
    <xf numFmtId="0" fontId="50" fillId="0" borderId="0" xfId="83" applyFont="1" applyFill="1" applyAlignment="1">
      <alignment vertical="center"/>
    </xf>
    <xf numFmtId="0" fontId="50" fillId="0" borderId="38" xfId="0" quotePrefix="1" applyFont="1" applyFill="1" applyBorder="1" applyAlignment="1">
      <alignment horizontal="left" vertical="center"/>
    </xf>
    <xf numFmtId="0" fontId="50" fillId="0" borderId="19" xfId="80" quotePrefix="1" applyFont="1" applyFill="1" applyBorder="1" applyAlignment="1">
      <alignment horizontal="left"/>
    </xf>
    <xf numFmtId="0" fontId="50" fillId="0" borderId="0" xfId="0" applyFont="1" applyAlignment="1">
      <alignment vertical="center"/>
    </xf>
    <xf numFmtId="0" fontId="66" fillId="0" borderId="0" xfId="0" applyFont="1" applyAlignment="1">
      <alignment horizontal="left" vertical="center"/>
    </xf>
    <xf numFmtId="0" fontId="66" fillId="0" borderId="0" xfId="0" applyFont="1" applyFill="1" applyBorder="1" applyAlignment="1">
      <alignment horizontal="left" vertical="center"/>
    </xf>
    <xf numFmtId="0" fontId="66" fillId="0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58" fillId="0" borderId="26" xfId="0" applyFont="1" applyBorder="1" applyAlignment="1">
      <alignment horizontal="left"/>
    </xf>
    <xf numFmtId="0" fontId="59" fillId="0" borderId="16" xfId="0" applyFont="1" applyBorder="1" applyAlignment="1">
      <alignment horizontal="left"/>
    </xf>
    <xf numFmtId="0" fontId="58" fillId="0" borderId="16" xfId="0" applyFont="1" applyBorder="1" applyAlignment="1">
      <alignment horizontal="centerContinuous"/>
    </xf>
    <xf numFmtId="0" fontId="58" fillId="0" borderId="26" xfId="0" applyFont="1" applyBorder="1" applyAlignment="1">
      <alignment horizontal="center"/>
    </xf>
    <xf numFmtId="3" fontId="58" fillId="0" borderId="26" xfId="0" applyNumberFormat="1" applyFont="1" applyBorder="1" applyAlignment="1"/>
    <xf numFmtId="3" fontId="58" fillId="0" borderId="15" xfId="0" applyNumberFormat="1" applyFont="1" applyBorder="1" applyAlignment="1"/>
    <xf numFmtId="3" fontId="58" fillId="0" borderId="26" xfId="0" applyNumberFormat="1" applyFont="1" applyBorder="1" applyAlignment="1">
      <alignment horizontal="right"/>
    </xf>
    <xf numFmtId="3" fontId="58" fillId="0" borderId="16" xfId="0" applyNumberFormat="1" applyFont="1" applyBorder="1" applyAlignment="1"/>
    <xf numFmtId="190" fontId="58" fillId="0" borderId="27" xfId="105" applyNumberFormat="1" applyFont="1" applyFill="1" applyBorder="1" applyAlignment="1"/>
    <xf numFmtId="190" fontId="58" fillId="0" borderId="28" xfId="105" applyNumberFormat="1" applyFont="1" applyFill="1" applyBorder="1" applyAlignment="1"/>
    <xf numFmtId="190" fontId="58" fillId="0" borderId="29" xfId="105" applyNumberFormat="1" applyFont="1" applyBorder="1" applyAlignment="1">
      <alignment horizontal="center"/>
    </xf>
    <xf numFmtId="190" fontId="58" fillId="0" borderId="29" xfId="105" applyNumberFormat="1" applyFont="1" applyBorder="1" applyAlignment="1"/>
    <xf numFmtId="190" fontId="58" fillId="0" borderId="29" xfId="105" applyNumberFormat="1" applyFont="1" applyBorder="1" applyAlignment="1">
      <alignment horizontal="right"/>
    </xf>
    <xf numFmtId="0" fontId="58" fillId="0" borderId="27" xfId="0" applyFont="1" applyBorder="1" applyAlignment="1" applyProtection="1">
      <alignment horizontal="left"/>
    </xf>
    <xf numFmtId="0" fontId="58" fillId="0" borderId="29" xfId="0" applyFont="1" applyBorder="1" applyAlignment="1" applyProtection="1">
      <alignment horizontal="center"/>
    </xf>
    <xf numFmtId="190" fontId="58" fillId="0" borderId="27" xfId="105" applyNumberFormat="1" applyFont="1" applyFill="1" applyBorder="1" applyAlignment="1">
      <alignment horizontal="left"/>
    </xf>
    <xf numFmtId="190" fontId="58" fillId="0" borderId="28" xfId="105" quotePrefix="1" applyNumberFormat="1" applyFont="1" applyFill="1" applyBorder="1" applyAlignment="1">
      <alignment horizontal="left"/>
    </xf>
    <xf numFmtId="0" fontId="58" fillId="0" borderId="17" xfId="106" applyNumberFormat="1" applyFont="1" applyBorder="1" applyAlignment="1" applyProtection="1">
      <alignment horizontal="left"/>
    </xf>
    <xf numFmtId="0" fontId="58" fillId="0" borderId="28" xfId="106" applyNumberFormat="1" applyFont="1" applyBorder="1" applyAlignment="1" applyProtection="1">
      <alignment horizontal="left"/>
    </xf>
    <xf numFmtId="3" fontId="58" fillId="0" borderId="29" xfId="106" applyNumberFormat="1" applyFont="1" applyBorder="1" applyAlignment="1" applyProtection="1"/>
    <xf numFmtId="3" fontId="58" fillId="0" borderId="29" xfId="105" applyNumberFormat="1" applyFont="1" applyBorder="1" applyAlignment="1">
      <alignment horizontal="right"/>
    </xf>
    <xf numFmtId="0" fontId="58" fillId="0" borderId="27" xfId="0" quotePrefix="1" applyFont="1" applyBorder="1" applyAlignment="1" applyProtection="1">
      <alignment horizontal="left"/>
    </xf>
    <xf numFmtId="187" fontId="58" fillId="0" borderId="27" xfId="106" applyFont="1" applyFill="1" applyBorder="1" applyAlignment="1">
      <alignment horizontal="left"/>
    </xf>
    <xf numFmtId="187" fontId="58" fillId="0" borderId="29" xfId="106" applyFont="1" applyFill="1" applyBorder="1" applyAlignment="1">
      <alignment horizontal="center"/>
    </xf>
    <xf numFmtId="187" fontId="58" fillId="0" borderId="29" xfId="106" applyFont="1" applyFill="1" applyBorder="1" applyAlignment="1">
      <alignment horizontal="right"/>
    </xf>
    <xf numFmtId="187" fontId="58" fillId="0" borderId="29" xfId="106" applyFont="1" applyBorder="1" applyAlignment="1">
      <alignment horizontal="right"/>
    </xf>
    <xf numFmtId="187" fontId="58" fillId="0" borderId="29" xfId="106" applyFont="1" applyFill="1" applyBorder="1" applyAlignment="1">
      <alignment vertical="center"/>
    </xf>
    <xf numFmtId="187" fontId="58" fillId="26" borderId="29" xfId="106" applyFont="1" applyFill="1" applyBorder="1" applyAlignment="1">
      <alignment horizontal="right"/>
    </xf>
    <xf numFmtId="187" fontId="58" fillId="0" borderId="26" xfId="106" applyFont="1" applyFill="1" applyBorder="1" applyAlignment="1">
      <alignment horizontal="right"/>
    </xf>
    <xf numFmtId="187" fontId="58" fillId="0" borderId="15" xfId="106" applyFont="1" applyBorder="1" applyAlignment="1">
      <alignment horizontal="right"/>
    </xf>
    <xf numFmtId="187" fontId="58" fillId="0" borderId="26" xfId="106" applyFont="1" applyFill="1" applyBorder="1" applyAlignment="1">
      <alignment vertical="center"/>
    </xf>
    <xf numFmtId="189" fontId="58" fillId="0" borderId="16" xfId="0" applyNumberFormat="1" applyFont="1" applyBorder="1" applyAlignment="1"/>
    <xf numFmtId="3" fontId="58" fillId="0" borderId="29" xfId="0" applyNumberFormat="1" applyFont="1" applyBorder="1" applyAlignment="1">
      <alignment horizontal="right"/>
    </xf>
    <xf numFmtId="3" fontId="58" fillId="0" borderId="29" xfId="0" applyNumberFormat="1" applyFont="1" applyFill="1" applyBorder="1" applyAlignment="1">
      <alignment horizontal="right"/>
    </xf>
    <xf numFmtId="0" fontId="58" fillId="0" borderId="29" xfId="0" applyFont="1" applyBorder="1" applyAlignment="1">
      <alignment horizontal="center"/>
    </xf>
    <xf numFmtId="0" fontId="58" fillId="0" borderId="17" xfId="0" applyFont="1" applyBorder="1" applyAlignment="1">
      <alignment horizontal="centerContinuous"/>
    </xf>
    <xf numFmtId="3" fontId="58" fillId="0" borderId="29" xfId="0" applyNumberFormat="1" applyFont="1" applyBorder="1" applyAlignment="1"/>
    <xf numFmtId="189" fontId="58" fillId="0" borderId="17" xfId="0" applyNumberFormat="1" applyFont="1" applyBorder="1" applyAlignment="1"/>
    <xf numFmtId="0" fontId="58" fillId="0" borderId="30" xfId="0" applyFont="1" applyBorder="1" applyAlignment="1">
      <alignment horizontal="center"/>
    </xf>
    <xf numFmtId="0" fontId="58" fillId="0" borderId="36" xfId="0" applyFont="1" applyBorder="1" applyAlignment="1" applyProtection="1">
      <alignment horizontal="left"/>
    </xf>
    <xf numFmtId="0" fontId="58" fillId="0" borderId="31" xfId="0" applyFont="1" applyBorder="1" applyAlignment="1">
      <alignment horizontal="centerContinuous"/>
    </xf>
    <xf numFmtId="0" fontId="58" fillId="0" borderId="30" xfId="0" applyFont="1" applyBorder="1" applyAlignment="1" applyProtection="1">
      <alignment horizontal="center"/>
    </xf>
    <xf numFmtId="3" fontId="58" fillId="0" borderId="30" xfId="0" applyNumberFormat="1" applyFont="1" applyBorder="1" applyAlignment="1"/>
    <xf numFmtId="4" fontId="58" fillId="0" borderId="37" xfId="0" applyNumberFormat="1" applyFont="1" applyBorder="1" applyAlignment="1"/>
    <xf numFmtId="190" fontId="58" fillId="0" borderId="30" xfId="105" applyNumberFormat="1" applyFont="1" applyBorder="1" applyAlignment="1"/>
    <xf numFmtId="0" fontId="58" fillId="0" borderId="21" xfId="0" applyFont="1" applyBorder="1" applyAlignment="1">
      <alignment horizontal="center" vertical="center"/>
    </xf>
    <xf numFmtId="0" fontId="58" fillId="0" borderId="20" xfId="0" applyFont="1" applyBorder="1" applyAlignment="1">
      <alignment horizontal="centerContinuous" vertical="center"/>
    </xf>
    <xf numFmtId="0" fontId="58" fillId="0" borderId="20" xfId="0" applyFont="1" applyBorder="1" applyAlignment="1">
      <alignment horizontal="center" vertical="center"/>
    </xf>
    <xf numFmtId="0" fontId="58" fillId="0" borderId="24" xfId="0" applyFont="1" applyBorder="1" applyAlignment="1">
      <alignment horizontal="center"/>
    </xf>
    <xf numFmtId="0" fontId="58" fillId="0" borderId="14" xfId="0" applyFont="1" applyBorder="1" applyAlignment="1"/>
    <xf numFmtId="3" fontId="58" fillId="0" borderId="28" xfId="0" applyNumberFormat="1" applyFont="1" applyBorder="1" applyAlignment="1"/>
    <xf numFmtId="0" fontId="58" fillId="0" borderId="17" xfId="0" applyFont="1" applyBorder="1" applyAlignment="1" applyProtection="1">
      <alignment horizontal="left"/>
    </xf>
    <xf numFmtId="3" fontId="58" fillId="0" borderId="17" xfId="0" applyNumberFormat="1" applyFont="1" applyBorder="1" applyAlignment="1"/>
    <xf numFmtId="0" fontId="58" fillId="0" borderId="16" xfId="0" applyFont="1" applyBorder="1" applyAlignment="1" applyProtection="1">
      <alignment horizontal="left"/>
    </xf>
    <xf numFmtId="0" fontId="58" fillId="0" borderId="16" xfId="0" quotePrefix="1" applyFont="1" applyBorder="1" applyAlignment="1" applyProtection="1">
      <alignment horizontal="left"/>
    </xf>
    <xf numFmtId="0" fontId="58" fillId="0" borderId="32" xfId="0" applyFont="1" applyBorder="1" applyAlignment="1">
      <alignment horizontal="center"/>
    </xf>
    <xf numFmtId="0" fontId="58" fillId="0" borderId="0" xfId="0" quotePrefix="1" applyFont="1" applyBorder="1" applyAlignment="1" applyProtection="1">
      <alignment horizontal="left"/>
    </xf>
    <xf numFmtId="0" fontId="58" fillId="0" borderId="0" xfId="0" applyFont="1" applyBorder="1" applyAlignment="1">
      <alignment horizontal="centerContinuous"/>
    </xf>
    <xf numFmtId="0" fontId="58" fillId="0" borderId="33" xfId="0" applyFont="1" applyBorder="1" applyAlignment="1" applyProtection="1">
      <alignment horizontal="center"/>
    </xf>
    <xf numFmtId="3" fontId="58" fillId="0" borderId="32" xfId="0" applyNumberFormat="1" applyFont="1" applyBorder="1" applyAlignment="1"/>
    <xf numFmtId="3" fontId="58" fillId="0" borderId="34" xfId="0" applyNumberFormat="1" applyFont="1" applyBorder="1" applyAlignment="1"/>
    <xf numFmtId="3" fontId="58" fillId="0" borderId="32" xfId="0" applyNumberFormat="1" applyFont="1" applyBorder="1" applyAlignment="1">
      <alignment horizontal="right"/>
    </xf>
    <xf numFmtId="3" fontId="58" fillId="0" borderId="0" xfId="0" applyNumberFormat="1" applyFont="1" applyBorder="1" applyAlignment="1"/>
    <xf numFmtId="0" fontId="59" fillId="0" borderId="17" xfId="0" applyFont="1" applyBorder="1" applyAlignment="1" applyProtection="1">
      <alignment horizontal="centerContinuous"/>
    </xf>
    <xf numFmtId="3" fontId="59" fillId="0" borderId="29" xfId="0" applyNumberFormat="1" applyFont="1" applyBorder="1" applyAlignment="1">
      <alignment horizontal="right"/>
    </xf>
    <xf numFmtId="3" fontId="59" fillId="0" borderId="17" xfId="0" applyNumberFormat="1" applyFont="1" applyBorder="1" applyAlignment="1"/>
    <xf numFmtId="0" fontId="58" fillId="0" borderId="17" xfId="0" applyFont="1" applyBorder="1" applyAlignment="1"/>
    <xf numFmtId="0" fontId="58" fillId="0" borderId="29" xfId="0" quotePrefix="1" applyFont="1" applyBorder="1" applyAlignment="1">
      <alignment horizontal="center"/>
    </xf>
    <xf numFmtId="0" fontId="58" fillId="0" borderId="17" xfId="0" quotePrefix="1" applyFont="1" applyBorder="1" applyAlignment="1">
      <alignment horizontal="center"/>
    </xf>
    <xf numFmtId="0" fontId="59" fillId="0" borderId="17" xfId="0" applyFont="1" applyBorder="1" applyAlignment="1"/>
    <xf numFmtId="0" fontId="58" fillId="0" borderId="29" xfId="0" applyFont="1" applyBorder="1" applyAlignment="1">
      <alignment horizontal="left"/>
    </xf>
    <xf numFmtId="0" fontId="59" fillId="0" borderId="17" xfId="0" applyFont="1" applyBorder="1" applyAlignment="1">
      <alignment horizontal="left"/>
    </xf>
    <xf numFmtId="0" fontId="58" fillId="0" borderId="17" xfId="0" applyFont="1" applyBorder="1" applyAlignment="1">
      <alignment horizontal="left"/>
    </xf>
    <xf numFmtId="0" fontId="58" fillId="0" borderId="16" xfId="0" quotePrefix="1" applyFont="1" applyBorder="1" applyAlignment="1">
      <alignment horizontal="left"/>
    </xf>
    <xf numFmtId="0" fontId="58" fillId="0" borderId="16" xfId="0" applyFont="1" applyBorder="1" applyAlignment="1"/>
    <xf numFmtId="0" fontId="58" fillId="0" borderId="16" xfId="0" applyFont="1" applyBorder="1" applyAlignment="1">
      <alignment horizontal="left"/>
    </xf>
    <xf numFmtId="0" fontId="59" fillId="0" borderId="16" xfId="0" quotePrefix="1" applyFont="1" applyBorder="1" applyAlignment="1">
      <alignment horizontal="left"/>
    </xf>
    <xf numFmtId="0" fontId="59" fillId="0" borderId="16" xfId="0" applyFont="1" applyBorder="1" applyAlignment="1" applyProtection="1">
      <alignment horizontal="centerContinuous"/>
    </xf>
    <xf numFmtId="3" fontId="59" fillId="0" borderId="26" xfId="0" applyNumberFormat="1" applyFont="1" applyBorder="1" applyAlignment="1">
      <alignment horizontal="right"/>
    </xf>
    <xf numFmtId="0" fontId="58" fillId="0" borderId="29" xfId="0" quotePrefix="1" applyFont="1" applyBorder="1" applyAlignment="1" applyProtection="1">
      <alignment horizontal="left"/>
    </xf>
    <xf numFmtId="0" fontId="58" fillId="0" borderId="13" xfId="0" applyFont="1" applyBorder="1" applyAlignment="1" applyProtection="1">
      <alignment horizontal="left"/>
    </xf>
    <xf numFmtId="0" fontId="59" fillId="0" borderId="13" xfId="0" quotePrefix="1" applyFont="1" applyBorder="1" applyAlignment="1">
      <alignment horizontal="left"/>
    </xf>
    <xf numFmtId="0" fontId="59" fillId="0" borderId="17" xfId="0" quotePrefix="1" applyFont="1" applyBorder="1" applyAlignment="1">
      <alignment horizontal="left"/>
    </xf>
    <xf numFmtId="0" fontId="58" fillId="0" borderId="27" xfId="82" applyFont="1" applyFill="1" applyBorder="1" applyAlignment="1" applyProtection="1">
      <alignment vertical="top"/>
    </xf>
    <xf numFmtId="0" fontId="58" fillId="0" borderId="28" xfId="0" applyFont="1" applyBorder="1" applyAlignment="1">
      <alignment horizontal="left" vertical="center"/>
    </xf>
    <xf numFmtId="3" fontId="58" fillId="0" borderId="29" xfId="0" applyNumberFormat="1" applyFont="1" applyBorder="1" applyAlignment="1" applyProtection="1">
      <alignment horizontal="center"/>
    </xf>
    <xf numFmtId="3" fontId="58" fillId="0" borderId="29" xfId="0" applyNumberFormat="1" applyFont="1" applyBorder="1" applyProtection="1"/>
    <xf numFmtId="196" fontId="58" fillId="0" borderId="29" xfId="105" applyNumberFormat="1" applyFont="1" applyFill="1" applyBorder="1" applyAlignment="1">
      <alignment horizontal="center" vertical="top"/>
    </xf>
    <xf numFmtId="41" fontId="58" fillId="0" borderId="29" xfId="82" applyNumberFormat="1" applyFont="1" applyFill="1" applyBorder="1" applyAlignment="1" applyProtection="1"/>
    <xf numFmtId="196" fontId="58" fillId="0" borderId="29" xfId="105" applyNumberFormat="1" applyFont="1" applyFill="1" applyBorder="1" applyAlignment="1">
      <alignment vertical="top"/>
    </xf>
    <xf numFmtId="0" fontId="58" fillId="0" borderId="27" xfId="82" quotePrefix="1" applyFont="1" applyFill="1" applyBorder="1" applyAlignment="1" applyProtection="1">
      <alignment vertical="center"/>
    </xf>
    <xf numFmtId="0" fontId="58" fillId="0" borderId="28" xfId="0" quotePrefix="1" applyFont="1" applyBorder="1" applyAlignment="1">
      <alignment horizontal="left" vertical="center"/>
    </xf>
    <xf numFmtId="41" fontId="58" fillId="0" borderId="29" xfId="82" applyNumberFormat="1" applyFont="1" applyFill="1" applyBorder="1" applyAlignment="1" applyProtection="1">
      <alignment horizontal="center" vertical="top"/>
    </xf>
    <xf numFmtId="196" fontId="58" fillId="0" borderId="29" xfId="105" applyNumberFormat="1" applyFont="1" applyFill="1" applyBorder="1" applyAlignment="1">
      <alignment horizontal="right" vertical="top"/>
    </xf>
    <xf numFmtId="0" fontId="58" fillId="0" borderId="15" xfId="0" applyFont="1" applyBorder="1" applyAlignment="1">
      <alignment horizontal="left" vertical="center"/>
    </xf>
    <xf numFmtId="196" fontId="58" fillId="0" borderId="26" xfId="105" applyNumberFormat="1" applyFont="1" applyFill="1" applyBorder="1" applyAlignment="1">
      <alignment horizontal="center" vertical="top"/>
    </xf>
    <xf numFmtId="41" fontId="58" fillId="0" borderId="26" xfId="82" applyNumberFormat="1" applyFont="1" applyFill="1" applyBorder="1" applyAlignment="1" applyProtection="1"/>
    <xf numFmtId="196" fontId="58" fillId="0" borderId="26" xfId="105" applyNumberFormat="1" applyFont="1" applyFill="1" applyBorder="1" applyAlignment="1">
      <alignment vertical="top"/>
    </xf>
    <xf numFmtId="41" fontId="58" fillId="0" borderId="26" xfId="105" applyNumberFormat="1" applyFont="1" applyFill="1" applyBorder="1" applyAlignment="1" applyProtection="1"/>
    <xf numFmtId="0" fontId="58" fillId="0" borderId="27" xfId="82" applyFont="1" applyFill="1" applyBorder="1" applyAlignment="1" applyProtection="1">
      <alignment vertical="center"/>
    </xf>
    <xf numFmtId="41" fontId="58" fillId="0" borderId="29" xfId="0" applyNumberFormat="1" applyFont="1" applyFill="1" applyBorder="1" applyAlignment="1" applyProtection="1"/>
    <xf numFmtId="0" fontId="58" fillId="0" borderId="17" xfId="0" applyFont="1" applyBorder="1" applyAlignment="1" applyProtection="1">
      <alignment horizontal="center"/>
    </xf>
    <xf numFmtId="0" fontId="59" fillId="26" borderId="16" xfId="0" applyFont="1" applyFill="1" applyBorder="1" applyAlignment="1">
      <alignment horizontal="left"/>
    </xf>
    <xf numFmtId="0" fontId="58" fillId="26" borderId="16" xfId="0" applyFont="1" applyFill="1" applyBorder="1" applyAlignment="1">
      <alignment horizontal="centerContinuous"/>
    </xf>
    <xf numFmtId="0" fontId="58" fillId="0" borderId="29" xfId="0" applyFont="1" applyFill="1" applyBorder="1" applyAlignment="1">
      <alignment horizontal="center" vertical="center"/>
    </xf>
    <xf numFmtId="0" fontId="58" fillId="0" borderId="17" xfId="0" applyFont="1" applyFill="1" applyBorder="1" applyAlignment="1" applyProtection="1">
      <alignment horizontal="left" vertical="center"/>
    </xf>
    <xf numFmtId="0" fontId="58" fillId="0" borderId="17" xfId="0" quotePrefix="1" applyFont="1" applyFill="1" applyBorder="1" applyAlignment="1">
      <alignment horizontal="left" vertical="center"/>
    </xf>
    <xf numFmtId="0" fontId="58" fillId="0" borderId="29" xfId="0" applyFont="1" applyFill="1" applyBorder="1" applyAlignment="1" applyProtection="1">
      <alignment horizontal="center" vertical="center"/>
    </xf>
    <xf numFmtId="37" fontId="58" fillId="0" borderId="29" xfId="0" applyNumberFormat="1" applyFont="1" applyFill="1" applyBorder="1" applyAlignment="1" applyProtection="1">
      <alignment vertical="center"/>
    </xf>
    <xf numFmtId="3" fontId="58" fillId="0" borderId="27" xfId="0" applyNumberFormat="1" applyFont="1" applyFill="1" applyBorder="1" applyAlignment="1">
      <alignment horizontal="right" vertical="center"/>
    </xf>
    <xf numFmtId="3" fontId="58" fillId="0" borderId="17" xfId="0" applyNumberFormat="1" applyFont="1" applyFill="1" applyBorder="1" applyAlignment="1">
      <alignment vertical="center"/>
    </xf>
    <xf numFmtId="3" fontId="58" fillId="0" borderId="29" xfId="0" applyNumberFormat="1" applyFont="1" applyFill="1" applyBorder="1" applyAlignment="1">
      <alignment vertical="center"/>
    </xf>
    <xf numFmtId="0" fontId="58" fillId="0" borderId="17" xfId="0" applyFont="1" applyFill="1" applyBorder="1" applyAlignment="1">
      <alignment horizontal="left"/>
    </xf>
    <xf numFmtId="0" fontId="58" fillId="0" borderId="17" xfId="0" applyFont="1" applyFill="1" applyBorder="1" applyAlignment="1"/>
    <xf numFmtId="0" fontId="58" fillId="0" borderId="29" xfId="0" applyFont="1" applyFill="1" applyBorder="1" applyAlignment="1">
      <alignment horizontal="center"/>
    </xf>
    <xf numFmtId="3" fontId="58" fillId="0" borderId="29" xfId="0" applyNumberFormat="1" applyFont="1" applyFill="1" applyBorder="1" applyAlignment="1"/>
    <xf numFmtId="3" fontId="58" fillId="0" borderId="17" xfId="0" applyNumberFormat="1" applyFont="1" applyFill="1" applyBorder="1" applyAlignment="1"/>
    <xf numFmtId="3" fontId="58" fillId="26" borderId="27" xfId="0" applyNumberFormat="1" applyFont="1" applyFill="1" applyBorder="1" applyAlignment="1">
      <alignment horizontal="right" vertical="center"/>
    </xf>
    <xf numFmtId="3" fontId="58" fillId="26" borderId="17" xfId="0" applyNumberFormat="1" applyFont="1" applyFill="1" applyBorder="1" applyAlignment="1">
      <alignment vertical="center"/>
    </xf>
    <xf numFmtId="0" fontId="59" fillId="0" borderId="17" xfId="0" applyFont="1" applyBorder="1" applyAlignment="1">
      <alignment horizontal="centerContinuous"/>
    </xf>
    <xf numFmtId="3" fontId="59" fillId="0" borderId="29" xfId="0" applyNumberFormat="1" applyFont="1" applyBorder="1" applyAlignment="1"/>
    <xf numFmtId="0" fontId="58" fillId="0" borderId="26" xfId="0" applyFont="1" applyBorder="1" applyAlignment="1">
      <alignment horizontal="center" vertical="center"/>
    </xf>
    <xf numFmtId="0" fontId="59" fillId="0" borderId="16" xfId="0" applyFont="1" applyFill="1" applyBorder="1" applyAlignment="1">
      <alignment horizontal="left" vertical="center"/>
    </xf>
    <xf numFmtId="0" fontId="60" fillId="0" borderId="16" xfId="0" quotePrefix="1" applyFont="1" applyBorder="1" applyAlignment="1">
      <alignment horizontal="centerContinuous" vertical="center"/>
    </xf>
    <xf numFmtId="3" fontId="58" fillId="0" borderId="15" xfId="0" applyNumberFormat="1" applyFont="1" applyBorder="1" applyAlignment="1">
      <alignment vertical="center"/>
    </xf>
    <xf numFmtId="3" fontId="58" fillId="0" borderId="13" xfId="0" applyNumberFormat="1" applyFont="1" applyBorder="1" applyAlignment="1">
      <alignment horizontal="right" vertical="center"/>
    </xf>
    <xf numFmtId="3" fontId="58" fillId="0" borderId="16" xfId="0" applyNumberFormat="1" applyFont="1" applyBorder="1" applyAlignment="1">
      <alignment vertical="center"/>
    </xf>
    <xf numFmtId="3" fontId="58" fillId="0" borderId="26" xfId="0" applyNumberFormat="1" applyFont="1" applyBorder="1" applyAlignment="1">
      <alignment vertical="center"/>
    </xf>
    <xf numFmtId="37" fontId="58" fillId="0" borderId="17" xfId="0" applyNumberFormat="1" applyFont="1" applyFill="1" applyBorder="1" applyAlignment="1" applyProtection="1">
      <alignment vertical="center"/>
    </xf>
    <xf numFmtId="37" fontId="58" fillId="0" borderId="17" xfId="0" quotePrefix="1" applyNumberFormat="1" applyFont="1" applyFill="1" applyBorder="1" applyAlignment="1" applyProtection="1">
      <alignment vertical="center"/>
    </xf>
    <xf numFmtId="0" fontId="58" fillId="0" borderId="29" xfId="0" applyFont="1" applyBorder="1" applyAlignment="1">
      <alignment horizontal="center" vertical="center"/>
    </xf>
    <xf numFmtId="0" fontId="58" fillId="0" borderId="17" xfId="0" applyFont="1" applyFill="1" applyBorder="1" applyAlignment="1">
      <alignment horizontal="left" vertical="center"/>
    </xf>
    <xf numFmtId="0" fontId="58" fillId="0" borderId="17" xfId="0" quotePrefix="1" applyFont="1" applyBorder="1" applyAlignment="1">
      <alignment horizontal="left" vertical="center"/>
    </xf>
    <xf numFmtId="3" fontId="58" fillId="0" borderId="28" xfId="0" applyNumberFormat="1" applyFont="1" applyBorder="1" applyAlignment="1">
      <alignment vertical="center"/>
    </xf>
    <xf numFmtId="3" fontId="58" fillId="0" borderId="27" xfId="0" applyNumberFormat="1" applyFont="1" applyBorder="1" applyAlignment="1">
      <alignment horizontal="right" vertical="center"/>
    </xf>
    <xf numFmtId="3" fontId="58" fillId="0" borderId="17" xfId="0" applyNumberFormat="1" applyFont="1" applyBorder="1" applyAlignment="1">
      <alignment vertical="center"/>
    </xf>
    <xf numFmtId="3" fontId="58" fillId="0" borderId="29" xfId="0" applyNumberFormat="1" applyFont="1" applyBorder="1" applyAlignment="1">
      <alignment vertical="center"/>
    </xf>
    <xf numFmtId="0" fontId="59" fillId="0" borderId="17" xfId="0" quotePrefix="1" applyFont="1" applyBorder="1" applyAlignment="1">
      <alignment horizontal="centerContinuous" vertical="center"/>
    </xf>
    <xf numFmtId="3" fontId="59" fillId="0" borderId="29" xfId="0" applyNumberFormat="1" applyFont="1" applyBorder="1" applyAlignment="1">
      <alignment horizontal="right" vertical="center"/>
    </xf>
    <xf numFmtId="0" fontId="59" fillId="0" borderId="17" xfId="0" quotePrefix="1" applyFont="1" applyFill="1" applyBorder="1" applyAlignment="1">
      <alignment horizontal="centerContinuous" vertical="center"/>
    </xf>
    <xf numFmtId="3" fontId="58" fillId="0" borderId="17" xfId="0" applyNumberFormat="1" applyFont="1" applyBorder="1" applyAlignment="1">
      <alignment horizontal="right" vertical="center"/>
    </xf>
    <xf numFmtId="0" fontId="58" fillId="0" borderId="29" xfId="0" applyFont="1" applyBorder="1" applyAlignment="1" applyProtection="1">
      <alignment horizontal="center" vertical="center"/>
    </xf>
    <xf numFmtId="37" fontId="58" fillId="0" borderId="29" xfId="0" applyNumberFormat="1" applyFont="1" applyBorder="1" applyAlignment="1" applyProtection="1">
      <alignment vertical="center"/>
    </xf>
    <xf numFmtId="0" fontId="58" fillId="0" borderId="30" xfId="0" applyFont="1" applyBorder="1" applyAlignment="1">
      <alignment horizontal="center" vertical="center"/>
    </xf>
    <xf numFmtId="0" fontId="59" fillId="0" borderId="31" xfId="0" quotePrefix="1" applyFont="1" applyFill="1" applyBorder="1" applyAlignment="1">
      <alignment horizontal="centerContinuous" vertical="center"/>
    </xf>
    <xf numFmtId="0" fontId="59" fillId="0" borderId="31" xfId="0" quotePrefix="1" applyFont="1" applyBorder="1" applyAlignment="1">
      <alignment horizontal="centerContinuous" vertical="center"/>
    </xf>
    <xf numFmtId="3" fontId="58" fillId="0" borderId="37" xfId="0" applyNumberFormat="1" applyFont="1" applyBorder="1" applyAlignment="1">
      <alignment vertical="center"/>
    </xf>
    <xf numFmtId="3" fontId="58" fillId="0" borderId="31" xfId="0" applyNumberFormat="1" applyFont="1" applyBorder="1" applyAlignment="1">
      <alignment horizontal="right" vertical="center"/>
    </xf>
    <xf numFmtId="3" fontId="59" fillId="0" borderId="30" xfId="0" applyNumberFormat="1" applyFont="1" applyBorder="1" applyAlignment="1">
      <alignment horizontal="right" vertical="center"/>
    </xf>
    <xf numFmtId="3" fontId="58" fillId="0" borderId="31" xfId="0" applyNumberFormat="1" applyFont="1" applyBorder="1" applyAlignment="1">
      <alignment vertical="center"/>
    </xf>
    <xf numFmtId="188" fontId="58" fillId="0" borderId="29" xfId="105" applyNumberFormat="1" applyFont="1" applyBorder="1" applyAlignment="1" applyProtection="1">
      <alignment horizontal="right"/>
    </xf>
    <xf numFmtId="188" fontId="58" fillId="0" borderId="29" xfId="105" applyNumberFormat="1" applyFont="1" applyBorder="1" applyAlignment="1">
      <alignment vertical="center"/>
    </xf>
    <xf numFmtId="188" fontId="58" fillId="26" borderId="29" xfId="105" applyNumberFormat="1" applyFont="1" applyFill="1" applyBorder="1" applyAlignment="1">
      <alignment vertical="center"/>
    </xf>
    <xf numFmtId="211" fontId="50" fillId="0" borderId="0" xfId="0" quotePrefix="1" applyNumberFormat="1" applyFont="1" applyBorder="1" applyAlignment="1">
      <alignment horizontal="center"/>
    </xf>
    <xf numFmtId="211" fontId="50" fillId="0" borderId="0" xfId="0" applyNumberFormat="1" applyFont="1" applyBorder="1" applyAlignment="1">
      <alignment horizontal="left" vertical="center"/>
    </xf>
    <xf numFmtId="211" fontId="50" fillId="0" borderId="23" xfId="0" applyNumberFormat="1" applyFont="1" applyBorder="1" applyAlignment="1">
      <alignment horizontal="center" vertical="center"/>
    </xf>
    <xf numFmtId="211" fontId="50" fillId="0" borderId="18" xfId="0" applyNumberFormat="1" applyFont="1" applyBorder="1" applyAlignment="1">
      <alignment horizontal="right"/>
    </xf>
    <xf numFmtId="211" fontId="58" fillId="0" borderId="26" xfId="0" applyNumberFormat="1" applyFont="1" applyFill="1" applyBorder="1" applyAlignment="1">
      <alignment horizontal="right"/>
    </xf>
    <xf numFmtId="211" fontId="58" fillId="0" borderId="29" xfId="0" applyNumberFormat="1" applyFont="1" applyFill="1" applyBorder="1" applyAlignment="1">
      <alignment horizontal="right"/>
    </xf>
    <xf numFmtId="211" fontId="58" fillId="0" borderId="30" xfId="0" applyNumberFormat="1" applyFont="1" applyFill="1" applyBorder="1" applyAlignment="1">
      <alignment horizontal="right"/>
    </xf>
    <xf numFmtId="211" fontId="58" fillId="0" borderId="0" xfId="0" applyNumberFormat="1" applyFont="1" applyAlignment="1">
      <alignment horizontal="right"/>
    </xf>
    <xf numFmtId="211" fontId="58" fillId="0" borderId="32" xfId="0" applyNumberFormat="1" applyFont="1" applyFill="1" applyBorder="1" applyAlignment="1">
      <alignment horizontal="right"/>
    </xf>
    <xf numFmtId="211" fontId="59" fillId="0" borderId="29" xfId="0" applyNumberFormat="1" applyFont="1" applyBorder="1" applyAlignment="1">
      <alignment horizontal="right"/>
    </xf>
    <xf numFmtId="211" fontId="58" fillId="0" borderId="28" xfId="0" applyNumberFormat="1" applyFont="1" applyBorder="1" applyAlignment="1">
      <alignment horizontal="right"/>
    </xf>
    <xf numFmtId="211" fontId="58" fillId="0" borderId="29" xfId="0" applyNumberFormat="1" applyFont="1" applyBorder="1" applyAlignment="1">
      <alignment horizontal="right"/>
    </xf>
    <xf numFmtId="211" fontId="59" fillId="0" borderId="26" xfId="0" applyNumberFormat="1" applyFont="1" applyBorder="1" applyAlignment="1">
      <alignment horizontal="right"/>
    </xf>
    <xf numFmtId="211" fontId="58" fillId="0" borderId="29" xfId="105" applyNumberFormat="1" applyFont="1" applyFill="1" applyBorder="1" applyAlignment="1">
      <alignment vertical="top"/>
    </xf>
    <xf numFmtId="211" fontId="58" fillId="0" borderId="29" xfId="0" applyNumberFormat="1" applyFont="1" applyFill="1" applyBorder="1" applyAlignment="1">
      <alignment horizontal="right" vertical="center"/>
    </xf>
    <xf numFmtId="211" fontId="58" fillId="0" borderId="26" xfId="0" applyNumberFormat="1" applyFont="1" applyBorder="1" applyAlignment="1">
      <alignment horizontal="right" vertical="center"/>
    </xf>
    <xf numFmtId="211" fontId="59" fillId="0" borderId="29" xfId="0" applyNumberFormat="1" applyFont="1" applyBorder="1" applyAlignment="1">
      <alignment horizontal="right" vertical="center"/>
    </xf>
    <xf numFmtId="211" fontId="59" fillId="0" borderId="29" xfId="0" applyNumberFormat="1" applyFont="1" applyBorder="1" applyAlignment="1"/>
    <xf numFmtId="211" fontId="59" fillId="0" borderId="30" xfId="0" applyNumberFormat="1" applyFont="1" applyBorder="1" applyAlignment="1">
      <alignment horizontal="right" vertical="center"/>
    </xf>
    <xf numFmtId="211" fontId="58" fillId="0" borderId="0" xfId="0" applyNumberFormat="1" applyFont="1" applyFill="1" applyAlignment="1">
      <alignment horizontal="right"/>
    </xf>
    <xf numFmtId="188" fontId="58" fillId="0" borderId="0" xfId="0" applyNumberFormat="1" applyFont="1" applyAlignment="1">
      <alignment horizontal="right"/>
    </xf>
    <xf numFmtId="188" fontId="58" fillId="0" borderId="14" xfId="0" applyNumberFormat="1" applyFont="1" applyBorder="1" applyAlignment="1">
      <alignment horizontal="centerContinuous"/>
    </xf>
    <xf numFmtId="188" fontId="50" fillId="0" borderId="0" xfId="0" quotePrefix="1" applyNumberFormat="1" applyFont="1" applyBorder="1" applyAlignment="1">
      <alignment horizontal="left" vertical="center"/>
    </xf>
    <xf numFmtId="188" fontId="50" fillId="0" borderId="23" xfId="0" applyNumberFormat="1" applyFont="1" applyBorder="1" applyAlignment="1" applyProtection="1">
      <alignment horizontal="centerContinuous" vertical="center"/>
      <protection locked="0"/>
    </xf>
    <xf numFmtId="188" fontId="50" fillId="0" borderId="8" xfId="0" applyNumberFormat="1" applyFont="1" applyBorder="1" applyAlignment="1">
      <alignment horizontal="center"/>
    </xf>
    <xf numFmtId="188" fontId="58" fillId="0" borderId="26" xfId="0" applyNumberFormat="1" applyFont="1" applyBorder="1" applyAlignment="1">
      <alignment horizontal="right"/>
    </xf>
    <xf numFmtId="188" fontId="58" fillId="0" borderId="29" xfId="0" applyNumberFormat="1" applyFont="1" applyBorder="1" applyAlignment="1">
      <alignment horizontal="right"/>
    </xf>
    <xf numFmtId="188" fontId="58" fillId="0" borderId="30" xfId="0" applyNumberFormat="1" applyFont="1" applyBorder="1" applyAlignment="1">
      <alignment horizontal="right"/>
    </xf>
    <xf numFmtId="188" fontId="58" fillId="0" borderId="32" xfId="0" applyNumberFormat="1" applyFont="1" applyBorder="1" applyAlignment="1">
      <alignment horizontal="right"/>
    </xf>
    <xf numFmtId="188" fontId="59" fillId="0" borderId="29" xfId="0" applyNumberFormat="1" applyFont="1" applyBorder="1" applyAlignment="1">
      <alignment horizontal="right"/>
    </xf>
    <xf numFmtId="188" fontId="58" fillId="0" borderId="29" xfId="0" applyNumberFormat="1" applyFont="1" applyBorder="1" applyAlignment="1">
      <alignment horizontal="center"/>
    </xf>
    <xf numFmtId="188" fontId="59" fillId="0" borderId="26" xfId="0" applyNumberFormat="1" applyFont="1" applyBorder="1" applyAlignment="1">
      <alignment horizontal="right"/>
    </xf>
    <xf numFmtId="188" fontId="58" fillId="0" borderId="29" xfId="105" applyNumberFormat="1" applyFont="1" applyFill="1" applyBorder="1" applyAlignment="1">
      <alignment vertical="top"/>
    </xf>
    <xf numFmtId="188" fontId="58" fillId="0" borderId="29" xfId="0" applyNumberFormat="1" applyFont="1" applyFill="1" applyBorder="1" applyAlignment="1">
      <alignment horizontal="right" vertical="center"/>
    </xf>
    <xf numFmtId="188" fontId="59" fillId="0" borderId="29" xfId="0" applyNumberFormat="1" applyFont="1" applyBorder="1" applyAlignment="1"/>
    <xf numFmtId="188" fontId="58" fillId="0" borderId="29" xfId="0" applyNumberFormat="1" applyFont="1" applyBorder="1" applyAlignment="1"/>
    <xf numFmtId="188" fontId="58" fillId="0" borderId="26" xfId="0" applyNumberFormat="1" applyFont="1" applyBorder="1" applyAlignment="1">
      <alignment horizontal="right" vertical="center"/>
    </xf>
    <xf numFmtId="188" fontId="59" fillId="0" borderId="29" xfId="0" applyNumberFormat="1" applyFont="1" applyBorder="1" applyAlignment="1">
      <alignment horizontal="right" vertical="center"/>
    </xf>
    <xf numFmtId="188" fontId="59" fillId="0" borderId="30" xfId="0" applyNumberFormat="1" applyFont="1" applyBorder="1" applyAlignment="1">
      <alignment horizontal="right" vertical="center"/>
    </xf>
    <xf numFmtId="190" fontId="58" fillId="0" borderId="26" xfId="0" applyNumberFormat="1" applyFont="1" applyBorder="1" applyAlignment="1">
      <alignment horizontal="right"/>
    </xf>
    <xf numFmtId="190" fontId="58" fillId="0" borderId="29" xfId="106" applyNumberFormat="1" applyFont="1" applyBorder="1" applyAlignment="1" applyProtection="1"/>
    <xf numFmtId="190" fontId="58" fillId="0" borderId="29" xfId="106" applyNumberFormat="1" applyFont="1" applyBorder="1" applyAlignment="1">
      <alignment vertical="center"/>
    </xf>
    <xf numFmtId="190" fontId="58" fillId="0" borderId="26" xfId="106" applyNumberFormat="1" applyFont="1" applyBorder="1" applyAlignment="1">
      <alignment vertical="center"/>
    </xf>
    <xf numFmtId="190" fontId="58" fillId="0" borderId="29" xfId="0" applyNumberFormat="1" applyFont="1" applyBorder="1" applyAlignment="1">
      <alignment horizontal="right"/>
    </xf>
    <xf numFmtId="187" fontId="58" fillId="0" borderId="26" xfId="0" applyNumberFormat="1" applyFont="1" applyBorder="1" applyAlignment="1">
      <alignment horizontal="right"/>
    </xf>
    <xf numFmtId="187" fontId="58" fillId="0" borderId="29" xfId="105" applyNumberFormat="1" applyFont="1" applyBorder="1" applyAlignment="1"/>
    <xf numFmtId="187" fontId="58" fillId="0" borderId="26" xfId="0" applyNumberFormat="1" applyFont="1" applyFill="1" applyBorder="1" applyAlignment="1">
      <alignment horizontal="right"/>
    </xf>
    <xf numFmtId="187" fontId="58" fillId="0" borderId="28" xfId="106" applyNumberFormat="1" applyFont="1" applyBorder="1" applyAlignment="1" applyProtection="1"/>
    <xf numFmtId="187" fontId="58" fillId="0" borderId="28" xfId="105" applyNumberFormat="1" applyFont="1" applyBorder="1" applyAlignment="1"/>
    <xf numFmtId="187" fontId="58" fillId="0" borderId="28" xfId="106" applyNumberFormat="1" applyFont="1" applyFill="1" applyBorder="1" applyAlignment="1">
      <alignment vertical="center"/>
    </xf>
    <xf numFmtId="187" fontId="58" fillId="0" borderId="15" xfId="106" applyNumberFormat="1" applyFont="1" applyFill="1" applyBorder="1" applyAlignment="1">
      <alignment vertical="center"/>
    </xf>
    <xf numFmtId="187" fontId="58" fillId="0" borderId="29" xfId="0" applyNumberFormat="1" applyFont="1" applyFill="1" applyBorder="1" applyAlignment="1">
      <alignment horizontal="right"/>
    </xf>
    <xf numFmtId="187" fontId="59" fillId="0" borderId="29" xfId="0" applyNumberFormat="1" applyFont="1" applyBorder="1" applyAlignment="1">
      <alignment horizontal="right"/>
    </xf>
    <xf numFmtId="190" fontId="59" fillId="0" borderId="29" xfId="0" applyNumberFormat="1" applyFont="1" applyBorder="1" applyAlignment="1">
      <alignment horizontal="right"/>
    </xf>
    <xf numFmtId="190" fontId="59" fillId="0" borderId="26" xfId="0" applyNumberFormat="1" applyFont="1" applyBorder="1" applyAlignment="1">
      <alignment horizontal="right"/>
    </xf>
    <xf numFmtId="187" fontId="59" fillId="0" borderId="26" xfId="0" applyNumberFormat="1" applyFont="1" applyBorder="1" applyAlignment="1">
      <alignment horizontal="right"/>
    </xf>
    <xf numFmtId="190" fontId="58" fillId="0" borderId="29" xfId="105" applyNumberFormat="1" applyFont="1" applyFill="1" applyBorder="1" applyAlignment="1">
      <alignment vertical="top"/>
    </xf>
    <xf numFmtId="187" fontId="58" fillId="0" borderId="29" xfId="105" applyNumberFormat="1" applyFont="1" applyFill="1" applyBorder="1" applyAlignment="1">
      <alignment vertical="top"/>
    </xf>
    <xf numFmtId="190" fontId="58" fillId="0" borderId="26" xfId="105" applyNumberFormat="1" applyFont="1" applyFill="1" applyBorder="1" applyAlignment="1">
      <alignment vertical="top"/>
    </xf>
    <xf numFmtId="187" fontId="58" fillId="0" borderId="26" xfId="105" applyNumberFormat="1" applyFont="1" applyFill="1" applyBorder="1" applyAlignment="1">
      <alignment vertical="top"/>
    </xf>
    <xf numFmtId="190" fontId="58" fillId="0" borderId="29" xfId="0" applyNumberFormat="1" applyFont="1" applyFill="1" applyBorder="1" applyAlignment="1">
      <alignment horizontal="right" vertical="center"/>
    </xf>
    <xf numFmtId="190" fontId="58" fillId="0" borderId="29" xfId="0" applyNumberFormat="1" applyFont="1" applyFill="1" applyBorder="1" applyAlignment="1">
      <alignment horizontal="right"/>
    </xf>
    <xf numFmtId="190" fontId="58" fillId="26" borderId="29" xfId="0" applyNumberFormat="1" applyFont="1" applyFill="1" applyBorder="1" applyAlignment="1">
      <alignment horizontal="right" vertical="center"/>
    </xf>
    <xf numFmtId="190" fontId="59" fillId="0" borderId="29" xfId="0" applyNumberFormat="1" applyFont="1" applyBorder="1" applyAlignment="1"/>
    <xf numFmtId="187" fontId="58" fillId="0" borderId="29" xfId="0" applyNumberFormat="1" applyFont="1" applyFill="1" applyBorder="1" applyAlignment="1">
      <alignment horizontal="right" vertical="center"/>
    </xf>
    <xf numFmtId="190" fontId="58" fillId="0" borderId="29" xfId="0" applyNumberFormat="1" applyFont="1" applyBorder="1" applyAlignment="1">
      <alignment horizontal="right" vertical="center"/>
    </xf>
    <xf numFmtId="190" fontId="59" fillId="0" borderId="29" xfId="0" applyNumberFormat="1" applyFont="1" applyBorder="1" applyAlignment="1">
      <alignment horizontal="right" vertical="center"/>
    </xf>
    <xf numFmtId="187" fontId="58" fillId="0" borderId="29" xfId="0" applyNumberFormat="1" applyFont="1" applyBorder="1" applyAlignment="1">
      <alignment horizontal="right" vertical="center"/>
    </xf>
    <xf numFmtId="187" fontId="59" fillId="0" borderId="29" xfId="0" applyNumberFormat="1" applyFont="1" applyBorder="1" applyAlignment="1">
      <alignment horizontal="right" vertical="center"/>
    </xf>
    <xf numFmtId="190" fontId="58" fillId="0" borderId="29" xfId="0" applyNumberFormat="1" applyFont="1" applyBorder="1" applyAlignment="1"/>
    <xf numFmtId="187" fontId="58" fillId="0" borderId="29" xfId="0" applyNumberFormat="1" applyFont="1" applyBorder="1" applyAlignment="1">
      <alignment horizontal="right"/>
    </xf>
    <xf numFmtId="187" fontId="59" fillId="0" borderId="29" xfId="0" applyNumberFormat="1" applyFont="1" applyBorder="1" applyAlignment="1"/>
    <xf numFmtId="4" fontId="59" fillId="0" borderId="29" xfId="0" applyNumberFormat="1" applyFont="1" applyBorder="1" applyAlignment="1">
      <alignment horizontal="right"/>
    </xf>
    <xf numFmtId="4" fontId="58" fillId="0" borderId="29" xfId="0" applyNumberFormat="1" applyFont="1" applyBorder="1" applyAlignment="1">
      <alignment horizontal="right"/>
    </xf>
    <xf numFmtId="4" fontId="58" fillId="0" borderId="26" xfId="0" applyNumberFormat="1" applyFont="1" applyBorder="1" applyAlignment="1">
      <alignment horizontal="right"/>
    </xf>
    <xf numFmtId="4" fontId="58" fillId="0" borderId="30" xfId="0" applyNumberFormat="1" applyFont="1" applyBorder="1" applyAlignment="1">
      <alignment horizontal="right"/>
    </xf>
    <xf numFmtId="3" fontId="58" fillId="26" borderId="28" xfId="0" applyNumberFormat="1" applyFont="1" applyFill="1" applyBorder="1" applyAlignment="1"/>
    <xf numFmtId="40" fontId="55" fillId="0" borderId="57" xfId="51" applyNumberFormat="1" applyFont="1" applyFill="1" applyBorder="1" applyAlignment="1">
      <alignment vertical="center"/>
    </xf>
    <xf numFmtId="38" fontId="58" fillId="0" borderId="0" xfId="105" applyNumberFormat="1" applyFont="1" applyBorder="1" applyAlignment="1">
      <alignment horizontal="centerContinuous"/>
    </xf>
    <xf numFmtId="188" fontId="58" fillId="0" borderId="0" xfId="0" applyNumberFormat="1" applyFont="1" applyBorder="1" applyAlignment="1">
      <alignment horizontal="centerContinuous"/>
    </xf>
    <xf numFmtId="0" fontId="58" fillId="0" borderId="34" xfId="0" applyFont="1" applyBorder="1"/>
    <xf numFmtId="0" fontId="59" fillId="0" borderId="0" xfId="0" applyFont="1" applyAlignment="1"/>
    <xf numFmtId="0" fontId="59" fillId="0" borderId="0" xfId="0" applyFont="1" applyBorder="1" applyAlignment="1">
      <alignment horizontal="centerContinuous"/>
    </xf>
    <xf numFmtId="0" fontId="59" fillId="0" borderId="0" xfId="0" applyFont="1" applyBorder="1" applyAlignment="1">
      <alignment horizontal="left"/>
    </xf>
    <xf numFmtId="0" fontId="58" fillId="0" borderId="26" xfId="0" quotePrefix="1" applyFont="1" applyBorder="1" applyAlignment="1">
      <alignment horizontal="left"/>
    </xf>
    <xf numFmtId="38" fontId="58" fillId="0" borderId="13" xfId="105" applyNumberFormat="1" applyFont="1" applyFill="1" applyBorder="1" applyAlignment="1">
      <alignment horizontal="center"/>
    </xf>
    <xf numFmtId="211" fontId="58" fillId="0" borderId="15" xfId="105" applyNumberFormat="1" applyFont="1" applyFill="1" applyBorder="1" applyAlignment="1">
      <alignment horizontal="center"/>
    </xf>
    <xf numFmtId="0" fontId="59" fillId="0" borderId="19" xfId="0" applyFont="1" applyBorder="1" applyAlignment="1"/>
    <xf numFmtId="0" fontId="58" fillId="0" borderId="24" xfId="0" applyFont="1" applyBorder="1" applyAlignment="1">
      <alignment horizontal="left"/>
    </xf>
    <xf numFmtId="38" fontId="58" fillId="0" borderId="19" xfId="105" applyNumberFormat="1" applyFont="1" applyBorder="1" applyAlignment="1">
      <alignment horizontal="center"/>
    </xf>
    <xf numFmtId="211" fontId="58" fillId="0" borderId="18" xfId="105" applyNumberFormat="1" applyFont="1" applyBorder="1" applyAlignment="1">
      <alignment horizontal="center"/>
    </xf>
    <xf numFmtId="0" fontId="50" fillId="0" borderId="0" xfId="0" applyFont="1"/>
    <xf numFmtId="0" fontId="50" fillId="0" borderId="0" xfId="0" applyFont="1" applyAlignment="1">
      <alignment horizontal="right"/>
    </xf>
    <xf numFmtId="188" fontId="50" fillId="0" borderId="0" xfId="0" applyNumberFormat="1" applyFont="1" applyAlignment="1">
      <alignment horizontal="right"/>
    </xf>
    <xf numFmtId="3" fontId="50" fillId="0" borderId="0" xfId="0" applyNumberFormat="1" applyFont="1" applyAlignment="1">
      <alignment horizontal="right"/>
    </xf>
    <xf numFmtId="0" fontId="55" fillId="0" borderId="14" xfId="0" applyFont="1" applyBorder="1" applyAlignment="1">
      <alignment horizontal="centerContinuous" vertical="center"/>
    </xf>
    <xf numFmtId="0" fontId="50" fillId="0" borderId="14" xfId="0" applyFont="1" applyBorder="1" applyAlignment="1">
      <alignment horizontal="centerContinuous"/>
    </xf>
    <xf numFmtId="38" fontId="50" fillId="0" borderId="14" xfId="105" applyNumberFormat="1" applyFont="1" applyBorder="1" applyAlignment="1">
      <alignment horizontal="centerContinuous"/>
    </xf>
    <xf numFmtId="188" fontId="50" fillId="0" borderId="14" xfId="0" applyNumberFormat="1" applyFont="1" applyBorder="1" applyAlignment="1">
      <alignment horizontal="centerContinuous"/>
    </xf>
    <xf numFmtId="211" fontId="50" fillId="0" borderId="14" xfId="0" applyNumberFormat="1" applyFont="1" applyBorder="1" applyAlignment="1">
      <alignment horizontal="centerContinuous"/>
    </xf>
    <xf numFmtId="0" fontId="59" fillId="0" borderId="0" xfId="0" applyFont="1" applyBorder="1" applyAlignment="1" applyProtection="1">
      <alignment horizontal="left"/>
    </xf>
    <xf numFmtId="0" fontId="59" fillId="0" borderId="0" xfId="0" applyFont="1" applyBorder="1" applyAlignment="1" applyProtection="1">
      <alignment horizontal="center"/>
    </xf>
    <xf numFmtId="3" fontId="59" fillId="0" borderId="0" xfId="0" applyNumberFormat="1" applyFont="1" applyBorder="1" applyAlignment="1"/>
    <xf numFmtId="4" fontId="59" fillId="0" borderId="0" xfId="0" applyNumberFormat="1" applyFont="1" applyBorder="1" applyAlignment="1"/>
    <xf numFmtId="188" fontId="59" fillId="0" borderId="0" xfId="0" applyNumberFormat="1" applyFont="1" applyBorder="1" applyAlignment="1">
      <alignment horizontal="right"/>
    </xf>
    <xf numFmtId="190" fontId="59" fillId="0" borderId="0" xfId="105" applyNumberFormat="1" applyFont="1" applyBorder="1" applyAlignment="1"/>
    <xf numFmtId="4" fontId="59" fillId="0" borderId="0" xfId="0" applyNumberFormat="1" applyFont="1" applyBorder="1" applyAlignment="1">
      <alignment horizontal="right"/>
    </xf>
    <xf numFmtId="211" fontId="58" fillId="0" borderId="0" xfId="0" applyNumberFormat="1" applyFont="1" applyFill="1" applyBorder="1" applyAlignment="1">
      <alignment horizontal="right"/>
    </xf>
    <xf numFmtId="0" fontId="62" fillId="0" borderId="13" xfId="83" quotePrefix="1" applyFont="1" applyFill="1" applyBorder="1" applyAlignment="1">
      <alignment horizontal="left" vertical="center"/>
    </xf>
    <xf numFmtId="0" fontId="61" fillId="0" borderId="16" xfId="83" applyFont="1" applyFill="1" applyBorder="1" applyAlignment="1">
      <alignment horizontal="centerContinuous" vertical="center"/>
    </xf>
    <xf numFmtId="0" fontId="62" fillId="0" borderId="56" xfId="83" applyFont="1" applyFill="1" applyBorder="1" applyAlignment="1">
      <alignment horizontal="left" vertical="center"/>
    </xf>
    <xf numFmtId="0" fontId="62" fillId="0" borderId="0" xfId="83" applyFont="1" applyFill="1" applyBorder="1" applyAlignment="1">
      <alignment horizontal="centerContinuous" vertical="center"/>
    </xf>
    <xf numFmtId="0" fontId="61" fillId="0" borderId="21" xfId="83" applyFont="1" applyFill="1" applyBorder="1" applyAlignment="1">
      <alignment horizontal="center" vertical="center"/>
    </xf>
    <xf numFmtId="0" fontId="61" fillId="0" borderId="24" xfId="83" applyFont="1" applyFill="1" applyBorder="1" applyAlignment="1">
      <alignment horizontal="center" vertical="center"/>
    </xf>
    <xf numFmtId="0" fontId="61" fillId="0" borderId="24" xfId="83" applyFont="1" applyFill="1" applyBorder="1" applyAlignment="1" applyProtection="1">
      <alignment horizontal="center" vertical="center"/>
      <protection locked="0"/>
    </xf>
    <xf numFmtId="0" fontId="61" fillId="0" borderId="56" xfId="83" applyFont="1" applyFill="1" applyBorder="1" applyAlignment="1">
      <alignment horizontal="center" vertical="center"/>
    </xf>
    <xf numFmtId="3" fontId="61" fillId="0" borderId="56" xfId="83" applyNumberFormat="1" applyFont="1" applyFill="1" applyBorder="1" applyAlignment="1">
      <alignment horizontal="right" vertical="center"/>
    </xf>
    <xf numFmtId="3" fontId="61" fillId="0" borderId="56" xfId="83" applyNumberFormat="1" applyFont="1" applyFill="1" applyBorder="1" applyAlignment="1">
      <alignment horizontal="center" vertical="center"/>
    </xf>
    <xf numFmtId="0" fontId="62" fillId="0" borderId="26" xfId="83" applyFont="1" applyFill="1" applyBorder="1" applyAlignment="1">
      <alignment horizontal="center" vertical="center"/>
    </xf>
    <xf numFmtId="0" fontId="62" fillId="0" borderId="16" xfId="83" applyFont="1" applyFill="1" applyBorder="1" applyAlignment="1">
      <alignment vertical="center"/>
    </xf>
    <xf numFmtId="0" fontId="61" fillId="0" borderId="16" xfId="83" applyFont="1" applyFill="1" applyBorder="1" applyAlignment="1">
      <alignment vertical="center"/>
    </xf>
    <xf numFmtId="3" fontId="61" fillId="0" borderId="26" xfId="83" applyNumberFormat="1" applyFont="1" applyFill="1" applyBorder="1" applyAlignment="1">
      <alignment horizontal="right" vertical="center"/>
    </xf>
    <xf numFmtId="4" fontId="61" fillId="0" borderId="26" xfId="83" applyNumberFormat="1" applyFont="1" applyFill="1" applyBorder="1" applyAlignment="1">
      <alignment horizontal="center" vertical="center"/>
    </xf>
    <xf numFmtId="0" fontId="61" fillId="0" borderId="26" xfId="83" applyFont="1" applyFill="1" applyBorder="1" applyAlignment="1">
      <alignment horizontal="center" vertical="center"/>
    </xf>
    <xf numFmtId="0" fontId="61" fillId="0" borderId="16" xfId="83" applyFont="1" applyFill="1" applyBorder="1" applyAlignment="1">
      <alignment horizontal="right" vertical="center"/>
    </xf>
    <xf numFmtId="0" fontId="61" fillId="0" borderId="27" xfId="83" applyFont="1" applyFill="1" applyBorder="1" applyAlignment="1">
      <alignment vertical="center"/>
    </xf>
    <xf numFmtId="0" fontId="61" fillId="0" borderId="28" xfId="81" applyFont="1" applyFill="1" applyBorder="1" applyAlignment="1">
      <alignment vertical="center"/>
    </xf>
    <xf numFmtId="0" fontId="61" fillId="0" borderId="13" xfId="83" applyFont="1" applyFill="1" applyBorder="1" applyAlignment="1">
      <alignment vertical="center"/>
    </xf>
    <xf numFmtId="0" fontId="61" fillId="0" borderId="17" xfId="81" applyFont="1" applyFill="1" applyBorder="1" applyAlignment="1">
      <alignment horizontal="left" vertical="center"/>
    </xf>
    <xf numFmtId="0" fontId="61" fillId="0" borderId="29" xfId="83" applyFont="1" applyFill="1" applyBorder="1" applyAlignment="1">
      <alignment horizontal="center" vertical="center"/>
    </xf>
    <xf numFmtId="0" fontId="61" fillId="0" borderId="17" xfId="83" applyFont="1" applyFill="1" applyBorder="1" applyAlignment="1">
      <alignment vertical="center"/>
    </xf>
    <xf numFmtId="3" fontId="61" fillId="0" borderId="29" xfId="83" applyNumberFormat="1" applyFont="1" applyFill="1" applyBorder="1" applyAlignment="1">
      <alignment horizontal="right" vertical="center"/>
    </xf>
    <xf numFmtId="4" fontId="61" fillId="0" borderId="29" xfId="83" applyNumberFormat="1" applyFont="1" applyFill="1" applyBorder="1" applyAlignment="1">
      <alignment horizontal="center" vertical="center"/>
    </xf>
    <xf numFmtId="0" fontId="61" fillId="0" borderId="32" xfId="83" applyFont="1" applyFill="1" applyBorder="1" applyAlignment="1">
      <alignment horizontal="center" vertical="center"/>
    </xf>
    <xf numFmtId="0" fontId="61" fillId="0" borderId="0" xfId="83" applyFont="1" applyFill="1" applyBorder="1" applyAlignment="1">
      <alignment vertical="center"/>
    </xf>
    <xf numFmtId="3" fontId="61" fillId="0" borderId="32" xfId="83" applyNumberFormat="1" applyFont="1" applyFill="1" applyBorder="1" applyAlignment="1">
      <alignment horizontal="right" vertical="center"/>
    </xf>
    <xf numFmtId="4" fontId="61" fillId="0" borderId="32" xfId="83" applyNumberFormat="1" applyFont="1" applyFill="1" applyBorder="1" applyAlignment="1">
      <alignment horizontal="center" vertical="center"/>
    </xf>
    <xf numFmtId="0" fontId="61" fillId="0" borderId="8" xfId="83" applyFont="1" applyFill="1" applyBorder="1" applyAlignment="1">
      <alignment horizontal="center" vertical="center"/>
    </xf>
    <xf numFmtId="0" fontId="61" fillId="0" borderId="4" xfId="83" applyFont="1" applyFill="1" applyBorder="1" applyAlignment="1">
      <alignment horizontal="left" vertical="center"/>
    </xf>
    <xf numFmtId="0" fontId="62" fillId="0" borderId="4" xfId="83" applyFont="1" applyFill="1" applyBorder="1" applyAlignment="1">
      <alignment horizontal="right" vertical="center"/>
    </xf>
    <xf numFmtId="3" fontId="62" fillId="0" borderId="8" xfId="83" applyNumberFormat="1" applyFont="1" applyFill="1" applyBorder="1" applyAlignment="1">
      <alignment horizontal="right" vertical="center"/>
    </xf>
    <xf numFmtId="4" fontId="61" fillId="0" borderId="8" xfId="83" applyNumberFormat="1" applyFont="1" applyFill="1" applyBorder="1" applyAlignment="1">
      <alignment horizontal="center" vertical="center"/>
    </xf>
    <xf numFmtId="0" fontId="61" fillId="0" borderId="4" xfId="83" applyFont="1" applyFill="1" applyBorder="1" applyAlignment="1">
      <alignment vertical="center"/>
    </xf>
    <xf numFmtId="0" fontId="64" fillId="0" borderId="26" xfId="83" applyFont="1" applyFill="1" applyBorder="1" applyAlignment="1">
      <alignment horizontal="center" vertical="center"/>
    </xf>
    <xf numFmtId="0" fontId="64" fillId="0" borderId="29" xfId="83" applyFont="1" applyFill="1" applyBorder="1" applyAlignment="1">
      <alignment horizontal="center" vertical="center"/>
    </xf>
    <xf numFmtId="0" fontId="61" fillId="0" borderId="17" xfId="83" applyFont="1" applyFill="1" applyBorder="1" applyAlignment="1">
      <alignment horizontal="right" vertical="center"/>
    </xf>
    <xf numFmtId="0" fontId="64" fillId="0" borderId="30" xfId="83" applyFont="1" applyFill="1" applyBorder="1" applyAlignment="1">
      <alignment horizontal="center" vertical="center"/>
    </xf>
    <xf numFmtId="0" fontId="61" fillId="0" borderId="31" xfId="83" applyFont="1" applyFill="1" applyBorder="1" applyAlignment="1">
      <alignment horizontal="right" vertical="center"/>
    </xf>
    <xf numFmtId="0" fontId="61" fillId="0" borderId="31" xfId="83" applyFont="1" applyFill="1" applyBorder="1" applyAlignment="1">
      <alignment vertical="center"/>
    </xf>
    <xf numFmtId="3" fontId="61" fillId="0" borderId="30" xfId="83" applyNumberFormat="1" applyFont="1" applyFill="1" applyBorder="1" applyAlignment="1">
      <alignment horizontal="right" vertical="center"/>
    </xf>
    <xf numFmtId="4" fontId="61" fillId="0" borderId="30" xfId="83" applyNumberFormat="1" applyFont="1" applyFill="1" applyBorder="1" applyAlignment="1">
      <alignment horizontal="center" vertical="center"/>
    </xf>
    <xf numFmtId="0" fontId="61" fillId="0" borderId="51" xfId="83" applyFont="1" applyFill="1" applyBorder="1" applyAlignment="1">
      <alignment horizontal="left" vertical="center"/>
    </xf>
    <xf numFmtId="0" fontId="62" fillId="0" borderId="51" xfId="83" applyFont="1" applyFill="1" applyBorder="1" applyAlignment="1">
      <alignment horizontal="right" vertical="center"/>
    </xf>
    <xf numFmtId="3" fontId="62" fillId="0" borderId="56" xfId="83" applyNumberFormat="1" applyFont="1" applyFill="1" applyBorder="1" applyAlignment="1">
      <alignment horizontal="right" vertical="center"/>
    </xf>
    <xf numFmtId="4" fontId="61" fillId="0" borderId="56" xfId="83" applyNumberFormat="1" applyFont="1" applyFill="1" applyBorder="1" applyAlignment="1">
      <alignment horizontal="center" vertical="center"/>
    </xf>
    <xf numFmtId="0" fontId="61" fillId="0" borderId="17" xfId="83" applyFont="1" applyFill="1" applyBorder="1" applyAlignment="1">
      <alignment horizontal="left" vertical="center"/>
    </xf>
    <xf numFmtId="0" fontId="62" fillId="0" borderId="17" xfId="83" applyFont="1" applyFill="1" applyBorder="1" applyAlignment="1">
      <alignment horizontal="right" vertical="center"/>
    </xf>
    <xf numFmtId="3" fontId="62" fillId="0" borderId="29" xfId="83" applyNumberFormat="1" applyFont="1" applyFill="1" applyBorder="1" applyAlignment="1">
      <alignment horizontal="right" vertical="center"/>
    </xf>
    <xf numFmtId="0" fontId="61" fillId="0" borderId="14" xfId="83" applyFont="1" applyFill="1" applyBorder="1" applyAlignment="1">
      <alignment horizontal="left" vertical="center"/>
    </xf>
    <xf numFmtId="0" fontId="62" fillId="0" borderId="14" xfId="83" applyFont="1" applyFill="1" applyBorder="1" applyAlignment="1">
      <alignment horizontal="right" vertical="center"/>
    </xf>
    <xf numFmtId="3" fontId="62" fillId="0" borderId="24" xfId="83" applyNumberFormat="1" applyFont="1" applyFill="1" applyBorder="1" applyAlignment="1">
      <alignment horizontal="right" vertical="center"/>
    </xf>
    <xf numFmtId="4" fontId="61" fillId="0" borderId="24" xfId="83" applyNumberFormat="1" applyFont="1" applyFill="1" applyBorder="1" applyAlignment="1">
      <alignment horizontal="center" vertical="center"/>
    </xf>
    <xf numFmtId="0" fontId="61" fillId="27" borderId="8" xfId="83" applyFont="1" applyFill="1" applyBorder="1" applyAlignment="1">
      <alignment horizontal="center" vertical="center"/>
    </xf>
    <xf numFmtId="3" fontId="61" fillId="27" borderId="8" xfId="83" applyNumberFormat="1" applyFont="1" applyFill="1" applyBorder="1" applyAlignment="1">
      <alignment horizontal="right" vertical="center"/>
    </xf>
    <xf numFmtId="4" fontId="54" fillId="27" borderId="8" xfId="83" applyNumberFormat="1" applyFont="1" applyFill="1" applyBorder="1" applyAlignment="1">
      <alignment horizontal="center" vertical="center"/>
    </xf>
    <xf numFmtId="3" fontId="50" fillId="0" borderId="0" xfId="83" applyNumberFormat="1" applyFont="1" applyFill="1" applyAlignment="1">
      <alignment vertical="center"/>
    </xf>
    <xf numFmtId="0" fontId="62" fillId="0" borderId="35" xfId="83" applyFont="1" applyFill="1" applyBorder="1" applyAlignment="1">
      <alignment horizontal="center" vertical="center"/>
    </xf>
    <xf numFmtId="0" fontId="62" fillId="0" borderId="51" xfId="83" applyFont="1" applyFill="1" applyBorder="1" applyAlignment="1">
      <alignment horizontal="center" vertical="center"/>
    </xf>
    <xf numFmtId="4" fontId="54" fillId="0" borderId="56" xfId="83" applyNumberFormat="1" applyFont="1" applyFill="1" applyBorder="1" applyAlignment="1">
      <alignment horizontal="center" vertical="center"/>
    </xf>
    <xf numFmtId="0" fontId="62" fillId="0" borderId="27" xfId="83" applyFont="1" applyFill="1" applyBorder="1" applyAlignment="1">
      <alignment horizontal="center" vertical="center"/>
    </xf>
    <xf numFmtId="0" fontId="62" fillId="0" borderId="17" xfId="83" applyFont="1" applyFill="1" applyBorder="1" applyAlignment="1">
      <alignment horizontal="center" vertical="center"/>
    </xf>
    <xf numFmtId="4" fontId="54" fillId="0" borderId="29" xfId="83" applyNumberFormat="1" applyFont="1" applyFill="1" applyBorder="1" applyAlignment="1">
      <alignment horizontal="center" vertical="center"/>
    </xf>
    <xf numFmtId="4" fontId="54" fillId="0" borderId="26" xfId="83" applyNumberFormat="1" applyFont="1" applyFill="1" applyBorder="1" applyAlignment="1">
      <alignment horizontal="center" vertical="center"/>
    </xf>
    <xf numFmtId="0" fontId="61" fillId="0" borderId="0" xfId="83" applyFont="1" applyFill="1" applyBorder="1" applyAlignment="1">
      <alignment horizontal="right" vertical="center"/>
    </xf>
    <xf numFmtId="3" fontId="62" fillId="27" borderId="8" xfId="83" applyNumberFormat="1" applyFont="1" applyFill="1" applyBorder="1" applyAlignment="1">
      <alignment horizontal="right" vertical="center"/>
    </xf>
    <xf numFmtId="0" fontId="62" fillId="0" borderId="22" xfId="83" applyFont="1" applyFill="1" applyBorder="1" applyAlignment="1">
      <alignment horizontal="center" vertical="center"/>
    </xf>
    <xf numFmtId="0" fontId="62" fillId="0" borderId="20" xfId="83" applyFont="1" applyFill="1" applyBorder="1" applyAlignment="1">
      <alignment horizontal="center" vertical="center"/>
    </xf>
    <xf numFmtId="3" fontId="62" fillId="0" borderId="21" xfId="83" applyNumberFormat="1" applyFont="1" applyFill="1" applyBorder="1" applyAlignment="1">
      <alignment horizontal="right" vertical="center"/>
    </xf>
    <xf numFmtId="4" fontId="54" fillId="0" borderId="21" xfId="83" applyNumberFormat="1" applyFont="1" applyFill="1" applyBorder="1" applyAlignment="1">
      <alignment horizontal="center" vertical="center"/>
    </xf>
    <xf numFmtId="0" fontId="62" fillId="0" borderId="0" xfId="83" applyFont="1" applyFill="1" applyBorder="1" applyAlignment="1">
      <alignment horizontal="center" vertical="center"/>
    </xf>
    <xf numFmtId="3" fontId="62" fillId="0" borderId="32" xfId="83" applyNumberFormat="1" applyFont="1" applyFill="1" applyBorder="1" applyAlignment="1">
      <alignment horizontal="right" vertical="center"/>
    </xf>
    <xf numFmtId="4" fontId="54" fillId="0" borderId="32" xfId="83" applyNumberFormat="1" applyFont="1" applyFill="1" applyBorder="1" applyAlignment="1">
      <alignment horizontal="center" vertical="center"/>
    </xf>
    <xf numFmtId="0" fontId="59" fillId="0" borderId="0" xfId="0" applyFont="1" applyBorder="1" applyAlignment="1"/>
    <xf numFmtId="0" fontId="50" fillId="0" borderId="0" xfId="0" applyFont="1" applyAlignment="1">
      <alignment vertical="top"/>
    </xf>
    <xf numFmtId="0" fontId="66" fillId="0" borderId="0" xfId="0" applyFont="1" applyAlignment="1">
      <alignment horizontal="left" vertical="top"/>
    </xf>
    <xf numFmtId="0" fontId="66" fillId="0" borderId="0" xfId="0" applyFont="1" applyAlignment="1">
      <alignment vertical="top"/>
    </xf>
    <xf numFmtId="0" fontId="66" fillId="0" borderId="0" xfId="0" applyFont="1" applyFill="1" applyAlignment="1">
      <alignment vertical="top"/>
    </xf>
    <xf numFmtId="0" fontId="49" fillId="0" borderId="0" xfId="0" applyFont="1" applyAlignment="1">
      <alignment vertical="top"/>
    </xf>
    <xf numFmtId="0" fontId="50" fillId="0" borderId="0" xfId="0" applyFont="1" applyAlignment="1"/>
    <xf numFmtId="0" fontId="66" fillId="0" borderId="0" xfId="0" applyFont="1" applyAlignment="1"/>
    <xf numFmtId="0" fontId="66" fillId="0" borderId="0" xfId="0" applyFont="1" applyFill="1" applyAlignment="1"/>
    <xf numFmtId="0" fontId="50" fillId="0" borderId="0" xfId="0" applyFont="1" applyFill="1" applyAlignment="1"/>
    <xf numFmtId="0" fontId="49" fillId="0" borderId="0" xfId="84" applyFont="1" applyFill="1" applyAlignment="1"/>
    <xf numFmtId="0" fontId="49" fillId="0" borderId="0" xfId="0" applyFont="1" applyAlignment="1"/>
    <xf numFmtId="200" fontId="55" fillId="0" borderId="8" xfId="83" applyNumberFormat="1" applyFont="1" applyFill="1" applyBorder="1" applyAlignment="1">
      <alignment vertical="center"/>
    </xf>
    <xf numFmtId="195" fontId="55" fillId="0" borderId="21" xfId="51" applyNumberFormat="1" applyFont="1" applyFill="1" applyBorder="1" applyAlignment="1">
      <alignment vertical="center"/>
    </xf>
    <xf numFmtId="188" fontId="59" fillId="0" borderId="17" xfId="0" applyNumberFormat="1" applyFont="1" applyBorder="1" applyAlignment="1"/>
    <xf numFmtId="188" fontId="50" fillId="0" borderId="0" xfId="105" applyNumberFormat="1" applyFont="1" applyFill="1" applyAlignment="1">
      <alignment vertical="center"/>
    </xf>
    <xf numFmtId="188" fontId="61" fillId="0" borderId="24" xfId="105" applyNumberFormat="1" applyFont="1" applyFill="1" applyBorder="1" applyAlignment="1" applyProtection="1">
      <alignment horizontal="center" vertical="center"/>
      <protection locked="0"/>
    </xf>
    <xf numFmtId="188" fontId="61" fillId="0" borderId="51" xfId="105" applyNumberFormat="1" applyFont="1" applyFill="1" applyBorder="1" applyAlignment="1">
      <alignment vertical="center"/>
    </xf>
    <xf numFmtId="188" fontId="61" fillId="0" borderId="16" xfId="105" applyNumberFormat="1" applyFont="1" applyFill="1" applyBorder="1" applyAlignment="1">
      <alignment vertical="center"/>
    </xf>
    <xf numFmtId="188" fontId="61" fillId="0" borderId="15" xfId="105" applyNumberFormat="1" applyFont="1" applyFill="1" applyBorder="1" applyAlignment="1">
      <alignment horizontal="right" vertical="center"/>
    </xf>
    <xf numFmtId="188" fontId="61" fillId="0" borderId="17" xfId="105" applyNumberFormat="1" applyFont="1" applyFill="1" applyBorder="1" applyAlignment="1">
      <alignment vertical="center"/>
    </xf>
    <xf numFmtId="188" fontId="61" fillId="0" borderId="0" xfId="105" applyNumberFormat="1" applyFont="1" applyFill="1" applyBorder="1" applyAlignment="1">
      <alignment vertical="center"/>
    </xf>
    <xf numFmtId="188" fontId="62" fillId="0" borderId="4" xfId="105" applyNumberFormat="1" applyFont="1" applyFill="1" applyBorder="1" applyAlignment="1">
      <alignment vertical="center"/>
    </xf>
    <xf numFmtId="188" fontId="61" fillId="0" borderId="31" xfId="105" applyNumberFormat="1" applyFont="1" applyFill="1" applyBorder="1" applyAlignment="1">
      <alignment vertical="center"/>
    </xf>
    <xf numFmtId="188" fontId="62" fillId="0" borderId="51" xfId="105" applyNumberFormat="1" applyFont="1" applyFill="1" applyBorder="1" applyAlignment="1">
      <alignment vertical="center"/>
    </xf>
    <xf numFmtId="188" fontId="62" fillId="0" borderId="17" xfId="105" applyNumberFormat="1" applyFont="1" applyFill="1" applyBorder="1" applyAlignment="1">
      <alignment vertical="center"/>
    </xf>
    <xf numFmtId="188" fontId="62" fillId="0" borderId="14" xfId="105" applyNumberFormat="1" applyFont="1" applyFill="1" applyBorder="1" applyAlignment="1">
      <alignment vertical="center"/>
    </xf>
    <xf numFmtId="188" fontId="62" fillId="27" borderId="4" xfId="105" applyNumberFormat="1" applyFont="1" applyFill="1" applyBorder="1" applyAlignment="1">
      <alignment vertical="center"/>
    </xf>
    <xf numFmtId="188" fontId="62" fillId="0" borderId="20" xfId="105" applyNumberFormat="1" applyFont="1" applyFill="1" applyBorder="1" applyAlignment="1">
      <alignment vertical="center"/>
    </xf>
    <xf numFmtId="188" fontId="62" fillId="0" borderId="0" xfId="105" applyNumberFormat="1" applyFont="1" applyFill="1" applyBorder="1" applyAlignment="1">
      <alignment vertical="center"/>
    </xf>
    <xf numFmtId="190" fontId="61" fillId="0" borderId="15" xfId="105" applyNumberFormat="1" applyFont="1" applyFill="1" applyBorder="1" applyAlignment="1">
      <alignment horizontal="right" vertical="center"/>
    </xf>
    <xf numFmtId="190" fontId="61" fillId="0" borderId="16" xfId="105" applyNumberFormat="1" applyFont="1" applyFill="1" applyBorder="1" applyAlignment="1">
      <alignment vertical="center"/>
    </xf>
    <xf numFmtId="190" fontId="59" fillId="0" borderId="17" xfId="0" applyNumberFormat="1" applyFont="1" applyBorder="1" applyAlignment="1"/>
    <xf numFmtId="3" fontId="58" fillId="0" borderId="29" xfId="0" applyNumberFormat="1" applyFont="1" applyFill="1" applyBorder="1" applyAlignment="1">
      <alignment horizontal="right" vertical="center"/>
    </xf>
    <xf numFmtId="4" fontId="50" fillId="0" borderId="21" xfId="83" applyNumberFormat="1" applyFont="1" applyFill="1" applyBorder="1" applyAlignment="1">
      <alignment vertical="center"/>
    </xf>
    <xf numFmtId="190" fontId="58" fillId="26" borderId="29" xfId="105" applyNumberFormat="1" applyFont="1" applyFill="1" applyBorder="1" applyAlignment="1">
      <alignment horizontal="right"/>
    </xf>
    <xf numFmtId="0" fontId="49" fillId="0" borderId="31" xfId="83" applyFont="1" applyBorder="1" applyAlignment="1">
      <alignment vertical="center"/>
    </xf>
    <xf numFmtId="38" fontId="58" fillId="0" borderId="14" xfId="105" applyNumberFormat="1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58" fillId="0" borderId="0" xfId="0" applyFont="1" applyBorder="1" applyAlignment="1"/>
    <xf numFmtId="0" fontId="58" fillId="0" borderId="34" xfId="0" applyFont="1" applyBorder="1" applyAlignment="1"/>
    <xf numFmtId="38" fontId="59" fillId="0" borderId="0" xfId="105" applyNumberFormat="1" applyFont="1" applyBorder="1" applyAlignment="1">
      <alignment horizontal="left"/>
    </xf>
    <xf numFmtId="43" fontId="5" fillId="0" borderId="38" xfId="107" applyNumberFormat="1" applyFont="1" applyBorder="1" applyAlignment="1">
      <alignment horizontal="center"/>
    </xf>
    <xf numFmtId="43" fontId="5" fillId="0" borderId="0" xfId="107" applyNumberFormat="1" applyFont="1" applyBorder="1" applyAlignment="1">
      <alignment horizontal="center"/>
    </xf>
    <xf numFmtId="43" fontId="5" fillId="0" borderId="34" xfId="107" applyNumberFormat="1" applyFont="1" applyBorder="1" applyAlignment="1">
      <alignment horizontal="center"/>
    </xf>
    <xf numFmtId="17" fontId="51" fillId="0" borderId="49" xfId="116" quotePrefix="1" applyNumberFormat="1" applyFont="1" applyBorder="1" applyAlignment="1">
      <alignment horizontal="center"/>
    </xf>
    <xf numFmtId="0" fontId="5" fillId="25" borderId="58" xfId="116" applyFont="1" applyFill="1" applyBorder="1" applyAlignment="1">
      <alignment horizontal="center"/>
    </xf>
    <xf numFmtId="0" fontId="5" fillId="25" borderId="3" xfId="116" applyFont="1" applyFill="1" applyBorder="1" applyAlignment="1">
      <alignment horizontal="center"/>
    </xf>
    <xf numFmtId="43" fontId="5" fillId="25" borderId="58" xfId="107" applyNumberFormat="1" applyFont="1" applyFill="1" applyBorder="1" applyAlignment="1">
      <alignment horizontal="center"/>
    </xf>
    <xf numFmtId="43" fontId="5" fillId="25" borderId="3" xfId="107" applyNumberFormat="1" applyFont="1" applyFill="1" applyBorder="1" applyAlignment="1">
      <alignment horizontal="center"/>
    </xf>
    <xf numFmtId="43" fontId="5" fillId="25" borderId="59" xfId="107" applyNumberFormat="1" applyFont="1" applyFill="1" applyBorder="1" applyAlignment="1">
      <alignment horizontal="center"/>
    </xf>
    <xf numFmtId="43" fontId="11" fillId="0" borderId="38" xfId="107" applyNumberFormat="1" applyFont="1" applyBorder="1" applyAlignment="1">
      <alignment horizontal="left"/>
    </xf>
    <xf numFmtId="43" fontId="11" fillId="0" borderId="0" xfId="107" applyNumberFormat="1" applyFont="1" applyAlignment="1">
      <alignment horizontal="left"/>
    </xf>
    <xf numFmtId="43" fontId="5" fillId="0" borderId="0" xfId="107" applyNumberFormat="1" applyFont="1" applyAlignment="1">
      <alignment vertical="center"/>
    </xf>
    <xf numFmtId="3" fontId="50" fillId="0" borderId="60" xfId="83" applyNumberFormat="1" applyFont="1" applyFill="1" applyBorder="1" applyAlignment="1">
      <alignment horizontal="center" vertical="center"/>
    </xf>
    <xf numFmtId="3" fontId="50" fillId="0" borderId="61" xfId="83" applyNumberFormat="1" applyFont="1" applyFill="1" applyBorder="1" applyAlignment="1">
      <alignment horizontal="center" vertical="center"/>
    </xf>
    <xf numFmtId="0" fontId="48" fillId="0" borderId="0" xfId="83" applyFont="1" applyAlignment="1">
      <alignment horizontal="center" vertical="center"/>
    </xf>
    <xf numFmtId="0" fontId="55" fillId="0" borderId="25" xfId="83" applyFont="1" applyBorder="1" applyAlignment="1">
      <alignment horizontal="center" vertical="center"/>
    </xf>
    <xf numFmtId="0" fontId="55" fillId="0" borderId="48" xfId="83" applyFont="1" applyBorder="1" applyAlignment="1">
      <alignment horizontal="center" vertical="center"/>
    </xf>
    <xf numFmtId="38" fontId="55" fillId="0" borderId="62" xfId="51" applyNumberFormat="1" applyFont="1" applyFill="1" applyBorder="1" applyAlignment="1">
      <alignment horizontal="center" vertical="center"/>
    </xf>
    <xf numFmtId="38" fontId="55" fillId="0" borderId="63" xfId="51" applyNumberFormat="1" applyFont="1" applyFill="1" applyBorder="1" applyAlignment="1">
      <alignment horizontal="center" vertical="center"/>
    </xf>
    <xf numFmtId="38" fontId="55" fillId="0" borderId="64" xfId="51" applyNumberFormat="1" applyFont="1" applyFill="1" applyBorder="1" applyAlignment="1">
      <alignment horizontal="center" vertical="center"/>
    </xf>
    <xf numFmtId="0" fontId="55" fillId="0" borderId="21" xfId="83" applyFont="1" applyBorder="1" applyAlignment="1">
      <alignment horizontal="center" vertical="center"/>
    </xf>
    <xf numFmtId="0" fontId="55" fillId="0" borderId="24" xfId="83" applyFont="1" applyBorder="1" applyAlignment="1">
      <alignment horizontal="center" vertical="center"/>
    </xf>
    <xf numFmtId="0" fontId="55" fillId="0" borderId="22" xfId="83" applyFont="1" applyBorder="1" applyAlignment="1">
      <alignment horizontal="center" vertical="center"/>
    </xf>
    <xf numFmtId="0" fontId="55" fillId="0" borderId="20" xfId="83" applyFont="1" applyBorder="1" applyAlignment="1">
      <alignment horizontal="center" vertical="center"/>
    </xf>
    <xf numFmtId="0" fontId="55" fillId="0" borderId="23" xfId="83" applyFont="1" applyBorder="1" applyAlignment="1">
      <alignment horizontal="center" vertical="center"/>
    </xf>
    <xf numFmtId="0" fontId="55" fillId="0" borderId="19" xfId="83" applyFont="1" applyBorder="1" applyAlignment="1">
      <alignment horizontal="center" vertical="center"/>
    </xf>
    <xf numFmtId="0" fontId="55" fillId="0" borderId="14" xfId="83" applyFont="1" applyBorder="1" applyAlignment="1">
      <alignment horizontal="center" vertical="center"/>
    </xf>
    <xf numFmtId="0" fontId="55" fillId="0" borderId="18" xfId="83" applyFont="1" applyBorder="1" applyAlignment="1">
      <alignment horizontal="center" vertical="center"/>
    </xf>
    <xf numFmtId="0" fontId="50" fillId="0" borderId="0" xfId="0" applyFont="1" applyFill="1" applyAlignment="1">
      <alignment horizontal="center" vertical="top"/>
    </xf>
    <xf numFmtId="0" fontId="62" fillId="27" borderId="25" xfId="83" applyFont="1" applyFill="1" applyBorder="1" applyAlignment="1">
      <alignment horizontal="center" vertical="center"/>
    </xf>
    <xf numFmtId="0" fontId="62" fillId="27" borderId="4" xfId="83" applyFont="1" applyFill="1" applyBorder="1" applyAlignment="1">
      <alignment horizontal="center" vertical="center"/>
    </xf>
    <xf numFmtId="0" fontId="50" fillId="0" borderId="13" xfId="83" applyFont="1" applyFill="1" applyBorder="1" applyAlignment="1">
      <alignment horizontal="left" vertical="center"/>
    </xf>
    <xf numFmtId="0" fontId="55" fillId="0" borderId="16" xfId="83" applyFont="1" applyFill="1" applyBorder="1" applyAlignment="1">
      <alignment horizontal="left" vertical="center"/>
    </xf>
    <xf numFmtId="0" fontId="62" fillId="0" borderId="13" xfId="83" applyFont="1" applyFill="1" applyBorder="1" applyAlignment="1">
      <alignment horizontal="left" vertical="center"/>
    </xf>
    <xf numFmtId="0" fontId="62" fillId="0" borderId="15" xfId="83" applyFont="1" applyFill="1" applyBorder="1" applyAlignment="1">
      <alignment horizontal="left" vertical="center"/>
    </xf>
    <xf numFmtId="0" fontId="63" fillId="0" borderId="14" xfId="83" applyFont="1" applyFill="1" applyBorder="1" applyAlignment="1">
      <alignment horizontal="center" vertical="center"/>
    </xf>
    <xf numFmtId="0" fontId="55" fillId="0" borderId="35" xfId="83" applyFont="1" applyFill="1" applyBorder="1" applyAlignment="1">
      <alignment horizontal="left" vertical="center"/>
    </xf>
    <xf numFmtId="0" fontId="55" fillId="0" borderId="51" xfId="83" applyFont="1" applyFill="1" applyBorder="1" applyAlignment="1">
      <alignment horizontal="left" vertical="center"/>
    </xf>
    <xf numFmtId="0" fontId="61" fillId="0" borderId="21" xfId="83" applyFont="1" applyFill="1" applyBorder="1" applyAlignment="1">
      <alignment horizontal="center" vertical="center"/>
    </xf>
    <xf numFmtId="0" fontId="61" fillId="0" borderId="24" xfId="83" applyFont="1" applyFill="1" applyBorder="1" applyAlignment="1">
      <alignment horizontal="center" vertical="center"/>
    </xf>
    <xf numFmtId="0" fontId="61" fillId="0" borderId="25" xfId="83" applyFont="1" applyFill="1" applyBorder="1" applyAlignment="1" applyProtection="1">
      <alignment horizontal="center" vertical="center"/>
      <protection locked="0"/>
    </xf>
    <xf numFmtId="0" fontId="61" fillId="0" borderId="48" xfId="83" applyFont="1" applyFill="1" applyBorder="1" applyAlignment="1" applyProtection="1">
      <alignment horizontal="center" vertical="center"/>
      <protection locked="0"/>
    </xf>
    <xf numFmtId="0" fontId="61" fillId="0" borderId="22" xfId="83" applyFont="1" applyFill="1" applyBorder="1" applyAlignment="1" applyProtection="1">
      <alignment horizontal="center" vertical="center"/>
      <protection locked="0"/>
    </xf>
    <xf numFmtId="0" fontId="61" fillId="0" borderId="23" xfId="83" applyFont="1" applyFill="1" applyBorder="1" applyAlignment="1" applyProtection="1">
      <alignment horizontal="center" vertical="center"/>
      <protection locked="0"/>
    </xf>
    <xf numFmtId="0" fontId="61" fillId="0" borderId="19" xfId="83" applyFont="1" applyFill="1" applyBorder="1" applyAlignment="1" applyProtection="1">
      <alignment horizontal="center" vertical="center"/>
      <protection locked="0"/>
    </xf>
    <xf numFmtId="0" fontId="61" fillId="0" borderId="18" xfId="83" applyFont="1" applyFill="1" applyBorder="1" applyAlignment="1" applyProtection="1">
      <alignment horizontal="center" vertical="center"/>
      <protection locked="0"/>
    </xf>
    <xf numFmtId="0" fontId="62" fillId="0" borderId="35" xfId="83" quotePrefix="1" applyFont="1" applyFill="1" applyBorder="1" applyAlignment="1">
      <alignment horizontal="center" vertical="center"/>
    </xf>
    <xf numFmtId="0" fontId="62" fillId="0" borderId="51" xfId="83" quotePrefix="1" applyFont="1" applyFill="1" applyBorder="1" applyAlignment="1">
      <alignment horizontal="center" vertical="center"/>
    </xf>
    <xf numFmtId="0" fontId="62" fillId="0" borderId="52" xfId="83" quotePrefix="1" applyFont="1" applyFill="1" applyBorder="1" applyAlignment="1">
      <alignment horizontal="center" vertical="center"/>
    </xf>
    <xf numFmtId="0" fontId="55" fillId="0" borderId="27" xfId="0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0" fontId="55" fillId="0" borderId="28" xfId="0" applyFont="1" applyBorder="1" applyAlignment="1">
      <alignment horizontal="center"/>
    </xf>
    <xf numFmtId="0" fontId="55" fillId="0" borderId="13" xfId="83" applyFont="1" applyFill="1" applyBorder="1" applyAlignment="1">
      <alignment horizontal="left" vertical="center"/>
    </xf>
    <xf numFmtId="0" fontId="59" fillId="0" borderId="35" xfId="0" applyFont="1" applyBorder="1" applyAlignment="1">
      <alignment horizontal="center"/>
    </xf>
    <xf numFmtId="0" fontId="59" fillId="0" borderId="51" xfId="0" applyFont="1" applyBorder="1" applyAlignment="1">
      <alignment horizontal="center"/>
    </xf>
    <xf numFmtId="0" fontId="59" fillId="0" borderId="52" xfId="0" applyFont="1" applyBorder="1" applyAlignment="1">
      <alignment horizontal="center"/>
    </xf>
    <xf numFmtId="0" fontId="59" fillId="0" borderId="36" xfId="0" applyFont="1" applyBorder="1" applyAlignment="1">
      <alignment horizontal="center"/>
    </xf>
    <xf numFmtId="0" fontId="59" fillId="0" borderId="31" xfId="0" applyFont="1" applyBorder="1" applyAlignment="1">
      <alignment horizontal="center"/>
    </xf>
    <xf numFmtId="0" fontId="59" fillId="0" borderId="37" xfId="0" applyFont="1" applyBorder="1" applyAlignment="1">
      <alignment horizontal="center"/>
    </xf>
  </cellXfs>
  <cellStyles count="125">
    <cellStyle name=",;F'KOIT[[WAAHK" xfId="1"/>
    <cellStyle name="?? [0]_PERSONAL" xfId="2"/>
    <cellStyle name="???? [0.00]_????" xfId="3"/>
    <cellStyle name="??????[0]_PERSONAL" xfId="4"/>
    <cellStyle name="??????PERSONAL" xfId="5"/>
    <cellStyle name="?????[0]_PERSONAL" xfId="6"/>
    <cellStyle name="?????PERSONAL" xfId="7"/>
    <cellStyle name="????_????" xfId="8"/>
    <cellStyle name="???[0]_PERSONAL" xfId="9"/>
    <cellStyle name="???_PERSONAL" xfId="10"/>
    <cellStyle name="??_??" xfId="11"/>
    <cellStyle name="?@??laroux" xfId="12"/>
    <cellStyle name="=C:\WINDOWS\SYSTEM32\COMMAND.COM" xfId="13"/>
    <cellStyle name="20% - Accent1" xfId="14"/>
    <cellStyle name="20% - Accent2" xfId="15"/>
    <cellStyle name="20% - Accent3" xfId="16"/>
    <cellStyle name="20% - Accent4" xfId="17"/>
    <cellStyle name="20% - Accent5" xfId="18"/>
    <cellStyle name="20% - Accent6" xfId="19"/>
    <cellStyle name="40% - Accent1" xfId="20"/>
    <cellStyle name="40% - Accent2" xfId="21"/>
    <cellStyle name="40% - Accent3" xfId="22"/>
    <cellStyle name="40% - Accent4" xfId="23"/>
    <cellStyle name="40% - Accent5" xfId="24"/>
    <cellStyle name="40% - Accent6" xfId="25"/>
    <cellStyle name="60% - Accent1" xfId="26"/>
    <cellStyle name="60% - Accent2" xfId="27"/>
    <cellStyle name="60% - Accent3" xfId="28"/>
    <cellStyle name="60% - Accent4" xfId="29"/>
    <cellStyle name="60% - Accent5" xfId="30"/>
    <cellStyle name="60% - Accent6" xfId="31"/>
    <cellStyle name="Accent1" xfId="32"/>
    <cellStyle name="Accent2" xfId="33"/>
    <cellStyle name="Accent3" xfId="34"/>
    <cellStyle name="Accent4" xfId="35"/>
    <cellStyle name="Accent5" xfId="36"/>
    <cellStyle name="Accent6" xfId="37"/>
    <cellStyle name="Bad" xfId="38"/>
    <cellStyle name="Calc Currency (0)" xfId="39"/>
    <cellStyle name="Calc Currency (2)" xfId="40"/>
    <cellStyle name="Calc Percent (0)" xfId="41"/>
    <cellStyle name="Calc Percent (1)" xfId="42"/>
    <cellStyle name="Calc Percent (2)" xfId="43"/>
    <cellStyle name="Calc Units (0)" xfId="44"/>
    <cellStyle name="Calc Units (1)" xfId="45"/>
    <cellStyle name="Calc Units (2)" xfId="46"/>
    <cellStyle name="Calculation" xfId="47"/>
    <cellStyle name="Check Cell" xfId="48"/>
    <cellStyle name="Comma [00]" xfId="49"/>
    <cellStyle name="Comma_10538 - อาคารผู้ป่วยนอกและอำนวยการ โครงสร้าง ค.ส.ล. 7 ชั้น ชั้นใต้ดิน 1 ชั้น ส่งงาน" xfId="50"/>
    <cellStyle name="Comma_แบบตารางใหม่" xfId="51"/>
    <cellStyle name="Currency [00]" xfId="52"/>
    <cellStyle name="Date Short" xfId="53"/>
    <cellStyle name="Enter Currency (0)" xfId="54"/>
    <cellStyle name="Enter Currency (2)" xfId="55"/>
    <cellStyle name="Enter Units (0)" xfId="56"/>
    <cellStyle name="Enter Units (1)" xfId="57"/>
    <cellStyle name="Enter Units (2)" xfId="58"/>
    <cellStyle name="Explanatory Text" xfId="59"/>
    <cellStyle name="Good" xfId="60"/>
    <cellStyle name="Grey" xfId="61"/>
    <cellStyle name="Header1" xfId="62"/>
    <cellStyle name="Header2" xfId="63"/>
    <cellStyle name="Heading 1" xfId="64"/>
    <cellStyle name="Heading 2" xfId="65"/>
    <cellStyle name="Heading 3" xfId="66"/>
    <cellStyle name="Heading 4" xfId="67"/>
    <cellStyle name="Input" xfId="68"/>
    <cellStyle name="Input [yellow]" xfId="69"/>
    <cellStyle name="Input_54-5322-36" xfId="70"/>
    <cellStyle name="Link Currency (0)" xfId="71"/>
    <cellStyle name="Link Currency (2)" xfId="72"/>
    <cellStyle name="Link Units (0)" xfId="73"/>
    <cellStyle name="Link Units (1)" xfId="74"/>
    <cellStyle name="Link Units (2)" xfId="75"/>
    <cellStyle name="Linked Cell" xfId="76"/>
    <cellStyle name="Neutral" xfId="77"/>
    <cellStyle name="Normal - Style1" xfId="78"/>
    <cellStyle name="Normal_10051 &amp; ข 38-39-40 -มีค-50" xfId="79"/>
    <cellStyle name="Normal_10051 &amp; ข 38-39-40 -มีค-50 2" xfId="80"/>
    <cellStyle name="Normal_50-8079" xfId="81"/>
    <cellStyle name="Normal_N&amp;F(SN)-10539_ศูนย์การแพทย์ราชวิถี_17-03-2009" xfId="82"/>
    <cellStyle name="Normal_แบบตารางใหม่" xfId="83"/>
    <cellStyle name="Normal_แบบตารางใหม่ -กลุ่ม 3" xfId="84"/>
    <cellStyle name="Note" xfId="85"/>
    <cellStyle name="Output" xfId="86"/>
    <cellStyle name="ParaBirimi [0]_RESULTS" xfId="87"/>
    <cellStyle name="ParaBirimi_RESULTS" xfId="88"/>
    <cellStyle name="Percent [0]" xfId="89"/>
    <cellStyle name="Percent [00]" xfId="90"/>
    <cellStyle name="Percent [2]" xfId="91"/>
    <cellStyle name="PrePop Currency (0)" xfId="92"/>
    <cellStyle name="PrePop Currency (2)" xfId="93"/>
    <cellStyle name="PrePop Units (0)" xfId="94"/>
    <cellStyle name="PrePop Units (1)" xfId="95"/>
    <cellStyle name="PrePop Units (2)" xfId="96"/>
    <cellStyle name="Text Indent A" xfId="97"/>
    <cellStyle name="Text Indent B" xfId="98"/>
    <cellStyle name="Text Indent C" xfId="99"/>
    <cellStyle name="Title" xfId="100"/>
    <cellStyle name="Total" xfId="101"/>
    <cellStyle name="Virg? [0]_RESULTS" xfId="102"/>
    <cellStyle name="Virg?_RESULTS" xfId="103"/>
    <cellStyle name="Warning Text" xfId="104"/>
    <cellStyle name="เครื่องหมายจุลภาค" xfId="105" builtinId="3"/>
    <cellStyle name="เครื่องหมายจุลภาค [0]" xfId="106" builtinId="6"/>
    <cellStyle name="เครื่องหมายจุลภาค 2" xfId="107"/>
    <cellStyle name="เครื่องหมายจุลภาค 2 2" xfId="108"/>
    <cellStyle name="เครื่องหมายจุลภาค 3" xfId="109"/>
    <cellStyle name="เครื่องหมายจุลภาค 3 2" xfId="110"/>
    <cellStyle name="เครื่องหมายจุลภาค 4" xfId="111"/>
    <cellStyle name="เครื่องหมายจุลภาค 5" xfId="112"/>
    <cellStyle name="เชื่อมโยงหลายมิติ_10091" xfId="113"/>
    <cellStyle name="ตามการเชื่อมโยงหลายมิติ_10091" xfId="114"/>
    <cellStyle name="ปกติ" xfId="0" builtinId="0"/>
    <cellStyle name="ปกติ 2" xfId="115"/>
    <cellStyle name="ปกติ 2 2" xfId="116"/>
    <cellStyle name="ปกติ 3" xfId="117"/>
    <cellStyle name="ปกติ 3 2" xfId="118"/>
    <cellStyle name="ปกติ 3 2 2" xfId="119"/>
    <cellStyle name="ปกติ 4" xfId="120"/>
    <cellStyle name="ปกติ 4 2" xfId="121"/>
    <cellStyle name="ปกติ 5" xfId="122"/>
    <cellStyle name="ปกติ 6" xfId="123"/>
    <cellStyle name="ปกติ 6 2" xfId="12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3</xdr:row>
      <xdr:rowOff>66675</xdr:rowOff>
    </xdr:from>
    <xdr:to>
      <xdr:col>1</xdr:col>
      <xdr:colOff>276225</xdr:colOff>
      <xdr:row>3</xdr:row>
      <xdr:rowOff>161925</xdr:rowOff>
    </xdr:to>
    <xdr:sp macro="" textlink="">
      <xdr:nvSpPr>
        <xdr:cNvPr id="32876" name="Rectangle 1"/>
        <xdr:cNvSpPr>
          <a:spLocks noChangeArrowheads="1"/>
        </xdr:cNvSpPr>
      </xdr:nvSpPr>
      <xdr:spPr bwMode="auto">
        <a:xfrm>
          <a:off x="314325" y="1000125"/>
          <a:ext cx="104775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171450</xdr:colOff>
      <xdr:row>4</xdr:row>
      <xdr:rowOff>66675</xdr:rowOff>
    </xdr:from>
    <xdr:to>
      <xdr:col>1</xdr:col>
      <xdr:colOff>276225</xdr:colOff>
      <xdr:row>4</xdr:row>
      <xdr:rowOff>161925</xdr:rowOff>
    </xdr:to>
    <xdr:sp macro="" textlink="">
      <xdr:nvSpPr>
        <xdr:cNvPr id="32877" name="Rectangle 2"/>
        <xdr:cNvSpPr>
          <a:spLocks noChangeArrowheads="1"/>
        </xdr:cNvSpPr>
      </xdr:nvSpPr>
      <xdr:spPr bwMode="auto">
        <a:xfrm>
          <a:off x="314325" y="1238250"/>
          <a:ext cx="104775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171450</xdr:colOff>
      <xdr:row>5</xdr:row>
      <xdr:rowOff>66675</xdr:rowOff>
    </xdr:from>
    <xdr:to>
      <xdr:col>1</xdr:col>
      <xdr:colOff>276225</xdr:colOff>
      <xdr:row>5</xdr:row>
      <xdr:rowOff>161925</xdr:rowOff>
    </xdr:to>
    <xdr:sp macro="" textlink="">
      <xdr:nvSpPr>
        <xdr:cNvPr id="32878" name="Rectangle 3"/>
        <xdr:cNvSpPr>
          <a:spLocks noChangeArrowheads="1"/>
        </xdr:cNvSpPr>
      </xdr:nvSpPr>
      <xdr:spPr bwMode="auto">
        <a:xfrm>
          <a:off x="314325" y="1476375"/>
          <a:ext cx="104775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171450</xdr:colOff>
      <xdr:row>6</xdr:row>
      <xdr:rowOff>66675</xdr:rowOff>
    </xdr:from>
    <xdr:to>
      <xdr:col>1</xdr:col>
      <xdr:colOff>276225</xdr:colOff>
      <xdr:row>6</xdr:row>
      <xdr:rowOff>161925</xdr:rowOff>
    </xdr:to>
    <xdr:sp macro="" textlink="">
      <xdr:nvSpPr>
        <xdr:cNvPr id="32879" name="Rectangle 4"/>
        <xdr:cNvSpPr>
          <a:spLocks noChangeArrowheads="1"/>
        </xdr:cNvSpPr>
      </xdr:nvSpPr>
      <xdr:spPr bwMode="auto">
        <a:xfrm>
          <a:off x="314325" y="1714500"/>
          <a:ext cx="104775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171450</xdr:colOff>
      <xdr:row>7</xdr:row>
      <xdr:rowOff>66675</xdr:rowOff>
    </xdr:from>
    <xdr:to>
      <xdr:col>1</xdr:col>
      <xdr:colOff>276225</xdr:colOff>
      <xdr:row>7</xdr:row>
      <xdr:rowOff>161925</xdr:rowOff>
    </xdr:to>
    <xdr:sp macro="" textlink="">
      <xdr:nvSpPr>
        <xdr:cNvPr id="32880" name="Rectangle 5"/>
        <xdr:cNvSpPr>
          <a:spLocks noChangeArrowheads="1"/>
        </xdr:cNvSpPr>
      </xdr:nvSpPr>
      <xdr:spPr bwMode="auto">
        <a:xfrm>
          <a:off x="314325" y="1952625"/>
          <a:ext cx="104775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171450</xdr:colOff>
      <xdr:row>10</xdr:row>
      <xdr:rowOff>66675</xdr:rowOff>
    </xdr:from>
    <xdr:to>
      <xdr:col>1</xdr:col>
      <xdr:colOff>276225</xdr:colOff>
      <xdr:row>10</xdr:row>
      <xdr:rowOff>161925</xdr:rowOff>
    </xdr:to>
    <xdr:sp macro="" textlink="">
      <xdr:nvSpPr>
        <xdr:cNvPr id="32881" name="Rectangle 6"/>
        <xdr:cNvSpPr>
          <a:spLocks noChangeArrowheads="1"/>
        </xdr:cNvSpPr>
      </xdr:nvSpPr>
      <xdr:spPr bwMode="auto">
        <a:xfrm>
          <a:off x="314325" y="2667000"/>
          <a:ext cx="104775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180975</xdr:colOff>
      <xdr:row>25</xdr:row>
      <xdr:rowOff>114300</xdr:rowOff>
    </xdr:from>
    <xdr:to>
      <xdr:col>1</xdr:col>
      <xdr:colOff>285750</xdr:colOff>
      <xdr:row>25</xdr:row>
      <xdr:rowOff>228600</xdr:rowOff>
    </xdr:to>
    <xdr:sp macro="" textlink="">
      <xdr:nvSpPr>
        <xdr:cNvPr id="32882" name="Rectangle 7"/>
        <xdr:cNvSpPr>
          <a:spLocks noChangeArrowheads="1"/>
        </xdr:cNvSpPr>
      </xdr:nvSpPr>
      <xdr:spPr bwMode="auto">
        <a:xfrm>
          <a:off x="323850" y="6791325"/>
          <a:ext cx="104775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171450</xdr:colOff>
      <xdr:row>10</xdr:row>
      <xdr:rowOff>66675</xdr:rowOff>
    </xdr:from>
    <xdr:to>
      <xdr:col>1</xdr:col>
      <xdr:colOff>276225</xdr:colOff>
      <xdr:row>10</xdr:row>
      <xdr:rowOff>161925</xdr:rowOff>
    </xdr:to>
    <xdr:sp macro="" textlink="">
      <xdr:nvSpPr>
        <xdr:cNvPr id="32883" name="Rectangle 6"/>
        <xdr:cNvSpPr>
          <a:spLocks noChangeArrowheads="1"/>
        </xdr:cNvSpPr>
      </xdr:nvSpPr>
      <xdr:spPr bwMode="auto">
        <a:xfrm>
          <a:off x="314325" y="2667000"/>
          <a:ext cx="104775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171450</xdr:colOff>
      <xdr:row>10</xdr:row>
      <xdr:rowOff>66675</xdr:rowOff>
    </xdr:from>
    <xdr:to>
      <xdr:col>1</xdr:col>
      <xdr:colOff>276225</xdr:colOff>
      <xdr:row>10</xdr:row>
      <xdr:rowOff>161925</xdr:rowOff>
    </xdr:to>
    <xdr:sp macro="" textlink="">
      <xdr:nvSpPr>
        <xdr:cNvPr id="32884" name="Rectangle 8"/>
        <xdr:cNvSpPr>
          <a:spLocks noChangeArrowheads="1"/>
        </xdr:cNvSpPr>
      </xdr:nvSpPr>
      <xdr:spPr bwMode="auto">
        <a:xfrm>
          <a:off x="314325" y="2667000"/>
          <a:ext cx="104775" cy="9525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171450</xdr:colOff>
      <xdr:row>10</xdr:row>
      <xdr:rowOff>66675</xdr:rowOff>
    </xdr:from>
    <xdr:to>
      <xdr:col>1</xdr:col>
      <xdr:colOff>276225</xdr:colOff>
      <xdr:row>10</xdr:row>
      <xdr:rowOff>161925</xdr:rowOff>
    </xdr:to>
    <xdr:sp macro="" textlink="">
      <xdr:nvSpPr>
        <xdr:cNvPr id="32885" name="Rectangle 6"/>
        <xdr:cNvSpPr>
          <a:spLocks noChangeArrowheads="1"/>
        </xdr:cNvSpPr>
      </xdr:nvSpPr>
      <xdr:spPr bwMode="auto">
        <a:xfrm>
          <a:off x="314325" y="2667000"/>
          <a:ext cx="104775" cy="9525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171450</xdr:colOff>
      <xdr:row>10</xdr:row>
      <xdr:rowOff>66675</xdr:rowOff>
    </xdr:from>
    <xdr:to>
      <xdr:col>1</xdr:col>
      <xdr:colOff>276225</xdr:colOff>
      <xdr:row>10</xdr:row>
      <xdr:rowOff>161925</xdr:rowOff>
    </xdr:to>
    <xdr:sp macro="" textlink="">
      <xdr:nvSpPr>
        <xdr:cNvPr id="32886" name="Rectangle 7"/>
        <xdr:cNvSpPr>
          <a:spLocks noChangeArrowheads="1"/>
        </xdr:cNvSpPr>
      </xdr:nvSpPr>
      <xdr:spPr bwMode="auto">
        <a:xfrm>
          <a:off x="314325" y="2667000"/>
          <a:ext cx="104775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171450</xdr:colOff>
      <xdr:row>10</xdr:row>
      <xdr:rowOff>66675</xdr:rowOff>
    </xdr:from>
    <xdr:to>
      <xdr:col>1</xdr:col>
      <xdr:colOff>276225</xdr:colOff>
      <xdr:row>10</xdr:row>
      <xdr:rowOff>161925</xdr:rowOff>
    </xdr:to>
    <xdr:sp macro="" textlink="">
      <xdr:nvSpPr>
        <xdr:cNvPr id="32887" name="Rectangle 131"/>
        <xdr:cNvSpPr>
          <a:spLocks noChangeArrowheads="1"/>
        </xdr:cNvSpPr>
      </xdr:nvSpPr>
      <xdr:spPr bwMode="auto">
        <a:xfrm>
          <a:off x="314325" y="2667000"/>
          <a:ext cx="104775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171450</xdr:colOff>
      <xdr:row>10</xdr:row>
      <xdr:rowOff>76200</xdr:rowOff>
    </xdr:from>
    <xdr:to>
      <xdr:col>6</xdr:col>
      <xdr:colOff>276225</xdr:colOff>
      <xdr:row>10</xdr:row>
      <xdr:rowOff>171450</xdr:rowOff>
    </xdr:to>
    <xdr:sp macro="" textlink="">
      <xdr:nvSpPr>
        <xdr:cNvPr id="32888" name="Rectangle 132"/>
        <xdr:cNvSpPr>
          <a:spLocks noChangeArrowheads="1"/>
        </xdr:cNvSpPr>
      </xdr:nvSpPr>
      <xdr:spPr bwMode="auto">
        <a:xfrm>
          <a:off x="3886200" y="2676525"/>
          <a:ext cx="104775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171450</xdr:colOff>
      <xdr:row>9</xdr:row>
      <xdr:rowOff>76200</xdr:rowOff>
    </xdr:from>
    <xdr:to>
      <xdr:col>1</xdr:col>
      <xdr:colOff>276225</xdr:colOff>
      <xdr:row>9</xdr:row>
      <xdr:rowOff>171450</xdr:rowOff>
    </xdr:to>
    <xdr:sp macro="" textlink="">
      <xdr:nvSpPr>
        <xdr:cNvPr id="32889" name="Rectangle 2"/>
        <xdr:cNvSpPr>
          <a:spLocks noChangeArrowheads="1"/>
        </xdr:cNvSpPr>
      </xdr:nvSpPr>
      <xdr:spPr bwMode="auto">
        <a:xfrm>
          <a:off x="314325" y="2438400"/>
          <a:ext cx="104775" cy="9525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171450</xdr:colOff>
      <xdr:row>8</xdr:row>
      <xdr:rowOff>66675</xdr:rowOff>
    </xdr:from>
    <xdr:to>
      <xdr:col>1</xdr:col>
      <xdr:colOff>276225</xdr:colOff>
      <xdr:row>8</xdr:row>
      <xdr:rowOff>161925</xdr:rowOff>
    </xdr:to>
    <xdr:sp macro="" textlink="">
      <xdr:nvSpPr>
        <xdr:cNvPr id="32890" name="Rectangle 2"/>
        <xdr:cNvSpPr>
          <a:spLocks noChangeArrowheads="1"/>
        </xdr:cNvSpPr>
      </xdr:nvSpPr>
      <xdr:spPr bwMode="auto">
        <a:xfrm>
          <a:off x="314325" y="2190750"/>
          <a:ext cx="104775" cy="9525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171450</xdr:colOff>
      <xdr:row>8</xdr:row>
      <xdr:rowOff>66675</xdr:rowOff>
    </xdr:from>
    <xdr:to>
      <xdr:col>1</xdr:col>
      <xdr:colOff>276225</xdr:colOff>
      <xdr:row>8</xdr:row>
      <xdr:rowOff>161925</xdr:rowOff>
    </xdr:to>
    <xdr:sp macro="" textlink="">
      <xdr:nvSpPr>
        <xdr:cNvPr id="32891" name="Rectangle 2"/>
        <xdr:cNvSpPr>
          <a:spLocks noChangeArrowheads="1"/>
        </xdr:cNvSpPr>
      </xdr:nvSpPr>
      <xdr:spPr bwMode="auto">
        <a:xfrm>
          <a:off x="314325" y="2190750"/>
          <a:ext cx="104775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171450</xdr:colOff>
      <xdr:row>8</xdr:row>
      <xdr:rowOff>66675</xdr:rowOff>
    </xdr:from>
    <xdr:to>
      <xdr:col>1</xdr:col>
      <xdr:colOff>276225</xdr:colOff>
      <xdr:row>8</xdr:row>
      <xdr:rowOff>161925</xdr:rowOff>
    </xdr:to>
    <xdr:sp macro="" textlink="">
      <xdr:nvSpPr>
        <xdr:cNvPr id="32892" name="Rectangle 2"/>
        <xdr:cNvSpPr>
          <a:spLocks noChangeArrowheads="1"/>
        </xdr:cNvSpPr>
      </xdr:nvSpPr>
      <xdr:spPr bwMode="auto">
        <a:xfrm>
          <a:off x="314325" y="2190750"/>
          <a:ext cx="104775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171450</xdr:colOff>
      <xdr:row>9</xdr:row>
      <xdr:rowOff>76200</xdr:rowOff>
    </xdr:from>
    <xdr:to>
      <xdr:col>1</xdr:col>
      <xdr:colOff>276225</xdr:colOff>
      <xdr:row>9</xdr:row>
      <xdr:rowOff>171450</xdr:rowOff>
    </xdr:to>
    <xdr:sp macro="" textlink="">
      <xdr:nvSpPr>
        <xdr:cNvPr id="32893" name="Rectangle 2"/>
        <xdr:cNvSpPr>
          <a:spLocks noChangeArrowheads="1"/>
        </xdr:cNvSpPr>
      </xdr:nvSpPr>
      <xdr:spPr bwMode="auto">
        <a:xfrm>
          <a:off x="314325" y="2438400"/>
          <a:ext cx="104775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laya2\d_salaya2\WINDOWS\TEMP\Cost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My%20Documents\Downloads\WINDOWS\TEMP\&#3648;&#3626;&#3609;&#3629;&#3619;&#3634;&#3588;&#3634;-%20(&#3626;&#3641;&#3605;&#3619;)-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&#3648;&#3626;&#3609;&#3629;&#3619;&#3634;&#3588;&#3634;-%20(&#3626;&#3641;&#3605;&#3619;)-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สรุป"/>
      <sheetName val="ศูนย์การแพทย์"/>
      <sheetName val="หอพักผู้ป่วย"/>
      <sheetName val="อาคารบริการ"/>
      <sheetName val="สรศป"/>
      <sheetName val="Cost2"/>
      <sheetName val="FR"/>
      <sheetName val="Sheet1"/>
      <sheetName val="산근"/>
      <sheetName val="วัดใต้"/>
      <sheetName val="#REF"/>
      <sheetName val="封面 "/>
      <sheetName val="粉刷"/>
      <sheetName val="裝修"/>
      <sheetName val="風管工程"/>
      <sheetName val="合約價"/>
      <sheetName val="ราคาต่อหน่วย2-9"/>
      <sheetName val="รวมราคาทั้งสิ้น"/>
      <sheetName val="????"/>
      <sheetName val="_x0000__x0000__x0000__x0000__x0000_@_x001c__x0014__x0000__x0000__x0000__x0000__x0000__x0002__x0011__x0014__x0000__x0000__x0000__x0000__x0000_ñCe?_x0001__x0000__x0000__x0000_0_x0000_"/>
      <sheetName val=""/>
      <sheetName val="SUMMERY (BOQ)"/>
      <sheetName val="FIRST FLOOR"/>
      <sheetName val="SECOND FLOOR"/>
      <sheetName val="3RD FLOOR"/>
      <sheetName val="4 TH FLOOR"/>
      <sheetName val="1ST-4TH DOOR WORK"/>
      <sheetName val="1ST-4TH MAIL&amp;FEMALE TOILET"/>
      <sheetName val="5THFLOOR LIFT LOBBY&amp;CORRIDOR"/>
      <sheetName val="Back Up"/>
      <sheetName val="Matt_Guest"/>
      <sheetName val="SUM-AIR-Submit"/>
      <sheetName val="FAB별"/>
      <sheetName val="?????@_x001c__x0014_?????_x0002__x0011__x0014_?????ñCe?_x0001_???0?"/>
      <sheetName val="Concrete Beam"/>
      <sheetName val="AR(AUF)"/>
      <sheetName val="D&amp;W(AUF)"/>
      <sheetName val="EE"/>
      <sheetName val="RO(AUF)"/>
      <sheetName val="SAN(AUF)"/>
      <sheetName val="SUM_ALL"/>
      <sheetName val="Road&amp;Fence(AUF)"/>
      <sheetName val="ถนน+รั้ว"/>
      <sheetName val="JUNE"/>
      <sheetName val="ADM_A"/>
      <sheetName val="JUNE1"/>
      <sheetName val="Admin"/>
      <sheetName val="CDC"/>
      <sheetName val="Estate"/>
      <sheetName val="Fire"/>
      <sheetName val="Guest"/>
      <sheetName val="Medical"/>
      <sheetName val="PR"/>
      <sheetName val="PRE"/>
      <sheetName val="Secutiry"/>
      <sheetName val="Waste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"/>
      <sheetName val="BankofThailand"/>
      <sheetName val="TAC"/>
      <sheetName val="รามไทย"/>
      <sheetName val="FORM"/>
      <sheetName val="Quote"/>
      <sheetName val="ตามลูกค้าต้องการ"/>
      <sheetName val="ราคาหนังแท้-เทียม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"/>
      <sheetName val="BankofThailand"/>
      <sheetName val="TAC"/>
      <sheetName val="รามไทย"/>
      <sheetName val="FORM"/>
      <sheetName val="Quote"/>
      <sheetName val="ตามลูกค้าต้องการ"/>
      <sheetName val="ราคาหนังแท้-เทียม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33"/>
  <sheetViews>
    <sheetView topLeftCell="A13" workbookViewId="0">
      <selection activeCell="C23" sqref="C23"/>
    </sheetView>
  </sheetViews>
  <sheetFormatPr defaultRowHeight="21.75"/>
  <cols>
    <col min="1" max="1" width="2.6640625" style="1" customWidth="1"/>
    <col min="2" max="2" width="19.5" style="1" customWidth="1"/>
    <col min="3" max="3" width="17.83203125" style="1" customWidth="1"/>
    <col min="4" max="7" width="17.5" style="1" customWidth="1"/>
    <col min="8" max="8" width="16" style="1" customWidth="1"/>
    <col min="9" max="9" width="18.33203125" style="2" customWidth="1"/>
    <col min="10" max="16384" width="9.33203125" style="2"/>
  </cols>
  <sheetData>
    <row r="1" spans="2:8" ht="22.5" thickBot="1">
      <c r="B1" s="562"/>
      <c r="C1" s="562"/>
    </row>
    <row r="2" spans="2:8" ht="22.5" thickBot="1">
      <c r="B2" s="563" t="s">
        <v>90</v>
      </c>
      <c r="C2" s="564"/>
      <c r="D2" s="565" t="s">
        <v>258</v>
      </c>
      <c r="E2" s="566"/>
      <c r="F2" s="566"/>
      <c r="G2" s="566"/>
      <c r="H2" s="567"/>
    </row>
    <row r="3" spans="2:8">
      <c r="B3" s="3" t="s">
        <v>91</v>
      </c>
      <c r="C3" s="4">
        <v>0</v>
      </c>
      <c r="D3" s="5" t="s">
        <v>259</v>
      </c>
      <c r="H3" s="6"/>
    </row>
    <row r="4" spans="2:8">
      <c r="B4" s="3" t="s">
        <v>92</v>
      </c>
      <c r="C4" s="4">
        <v>0</v>
      </c>
      <c r="D4" s="568"/>
      <c r="E4" s="569"/>
      <c r="F4" s="569"/>
      <c r="H4" s="7"/>
    </row>
    <row r="5" spans="2:8">
      <c r="B5" s="3" t="s">
        <v>93</v>
      </c>
      <c r="C5" s="8">
        <v>0.06</v>
      </c>
      <c r="H5" s="7"/>
    </row>
    <row r="6" spans="2:8">
      <c r="B6" s="3" t="s">
        <v>94</v>
      </c>
      <c r="C6" s="4">
        <v>7.0000000000000007E-2</v>
      </c>
      <c r="D6" s="9" t="s">
        <v>95</v>
      </c>
      <c r="E6" s="570" t="s">
        <v>260</v>
      </c>
      <c r="F6" s="570"/>
      <c r="H6" s="7"/>
    </row>
    <row r="7" spans="2:8" ht="22.5" thickBot="1">
      <c r="B7" s="10"/>
      <c r="C7" s="11"/>
      <c r="H7" s="7"/>
    </row>
    <row r="8" spans="2:8" ht="23.25" thickTop="1" thickBot="1">
      <c r="B8" s="12" t="s">
        <v>96</v>
      </c>
      <c r="C8" s="13" t="s">
        <v>97</v>
      </c>
      <c r="D8" s="14" t="s">
        <v>98</v>
      </c>
      <c r="E8" s="15">
        <f>IF(E9&lt;499999,500000,VLOOKUP(E9,B10:B33,1,TRUE))</f>
        <v>500000</v>
      </c>
      <c r="F8" s="16" t="s">
        <v>99</v>
      </c>
      <c r="H8" s="7"/>
    </row>
    <row r="9" spans="2:8" ht="23.25" thickTop="1" thickBot="1">
      <c r="B9" s="17" t="s">
        <v>100</v>
      </c>
      <c r="C9" s="18"/>
      <c r="D9" s="19" t="s">
        <v>101</v>
      </c>
      <c r="E9" s="20">
        <f>ปะหน้า!H17</f>
        <v>0</v>
      </c>
      <c r="F9" s="1" t="s">
        <v>209</v>
      </c>
      <c r="H9" s="7"/>
    </row>
    <row r="10" spans="2:8" ht="22.5" thickTop="1">
      <c r="B10" s="21">
        <v>500000</v>
      </c>
      <c r="C10" s="22">
        <v>1.3073999999999999</v>
      </c>
      <c r="D10" s="23" t="s">
        <v>102</v>
      </c>
      <c r="E10" s="24">
        <f>IF(E9&gt;500000001,500000001,INDEX(B10:B33,MATCH(E8,B10:B33,0)+1,1))</f>
        <v>1000000</v>
      </c>
      <c r="F10" s="25" t="s">
        <v>103</v>
      </c>
      <c r="H10" s="7"/>
    </row>
    <row r="11" spans="2:8">
      <c r="B11" s="21">
        <v>1000000</v>
      </c>
      <c r="C11" s="26">
        <v>1.3049999999999999</v>
      </c>
      <c r="H11" s="7"/>
    </row>
    <row r="12" spans="2:8">
      <c r="B12" s="21">
        <v>2000000</v>
      </c>
      <c r="C12" s="27">
        <v>1.3035000000000001</v>
      </c>
      <c r="D12" s="28" t="s">
        <v>104</v>
      </c>
      <c r="E12" s="29">
        <f>VLOOKUP(E8,$B$10:$C$33,2,FALSE)</f>
        <v>1.3073999999999999</v>
      </c>
      <c r="F12" s="1" t="s">
        <v>105</v>
      </c>
      <c r="H12" s="7"/>
    </row>
    <row r="13" spans="2:8" ht="22.5" thickBot="1">
      <c r="B13" s="21">
        <v>5000000</v>
      </c>
      <c r="C13" s="27">
        <v>1.3003</v>
      </c>
      <c r="D13" s="28" t="s">
        <v>106</v>
      </c>
      <c r="E13" s="29">
        <f>VLOOKUP(E10,$B$10:$C$33,2,FALSE)</f>
        <v>1.3049999999999999</v>
      </c>
      <c r="F13" s="1" t="s">
        <v>107</v>
      </c>
      <c r="H13" s="7"/>
    </row>
    <row r="14" spans="2:8" ht="23.25" thickTop="1" thickBot="1">
      <c r="B14" s="21">
        <v>10000000</v>
      </c>
      <c r="C14" s="27">
        <v>1.2943</v>
      </c>
      <c r="D14" s="19" t="s">
        <v>95</v>
      </c>
      <c r="E14" s="30">
        <f>ROUND(E12-(((E12-E13)*(E9-E8))/(E10-E8)),4)</f>
        <v>1.3098000000000001</v>
      </c>
      <c r="F14" s="31" t="s">
        <v>261</v>
      </c>
      <c r="H14" s="7"/>
    </row>
    <row r="15" spans="2:8" ht="22.5" thickTop="1">
      <c r="B15" s="21">
        <v>15000000</v>
      </c>
      <c r="C15" s="27">
        <v>1.2594000000000001</v>
      </c>
      <c r="D15" s="28" t="s">
        <v>108</v>
      </c>
      <c r="E15" s="32">
        <f>E9*E14</f>
        <v>0</v>
      </c>
      <c r="F15" s="31"/>
      <c r="H15" s="7"/>
    </row>
    <row r="16" spans="2:8">
      <c r="B16" s="21">
        <v>20000000</v>
      </c>
      <c r="C16" s="27">
        <v>1.2518</v>
      </c>
      <c r="H16" s="7"/>
    </row>
    <row r="17" spans="2:8">
      <c r="B17" s="21">
        <v>25000000</v>
      </c>
      <c r="C17" s="27">
        <v>1.2248000000000001</v>
      </c>
      <c r="D17" s="559" t="s">
        <v>262</v>
      </c>
      <c r="E17" s="560"/>
      <c r="F17" s="560"/>
      <c r="G17" s="560"/>
      <c r="H17" s="561"/>
    </row>
    <row r="18" spans="2:8" ht="22.5" thickBot="1">
      <c r="B18" s="21">
        <v>30000000</v>
      </c>
      <c r="C18" s="27">
        <v>1.2163999999999999</v>
      </c>
      <c r="D18" s="33"/>
      <c r="E18" s="33"/>
      <c r="F18" s="33"/>
      <c r="G18" s="33"/>
      <c r="H18" s="34"/>
    </row>
    <row r="19" spans="2:8">
      <c r="B19" s="21">
        <v>40000000</v>
      </c>
      <c r="C19" s="27">
        <v>1.2161</v>
      </c>
    </row>
    <row r="20" spans="2:8">
      <c r="B20" s="21">
        <v>50000000</v>
      </c>
      <c r="C20" s="27">
        <v>1.2159</v>
      </c>
      <c r="E20" s="16" t="s">
        <v>2</v>
      </c>
    </row>
    <row r="21" spans="2:8">
      <c r="B21" s="21">
        <v>60000000</v>
      </c>
      <c r="C21" s="27">
        <v>1.2060999999999999</v>
      </c>
      <c r="E21" s="1" t="s">
        <v>2</v>
      </c>
    </row>
    <row r="22" spans="2:8">
      <c r="B22" s="21">
        <v>70000000</v>
      </c>
      <c r="C22" s="27">
        <v>1.2050000000000001</v>
      </c>
      <c r="E22" s="1" t="s">
        <v>2</v>
      </c>
    </row>
    <row r="23" spans="2:8">
      <c r="B23" s="21">
        <v>80000000</v>
      </c>
      <c r="C23" s="27">
        <v>1.2050000000000001</v>
      </c>
      <c r="D23" s="35"/>
      <c r="E23" s="36" t="s">
        <v>2</v>
      </c>
      <c r="F23" s="31"/>
    </row>
    <row r="24" spans="2:8">
      <c r="B24" s="21">
        <v>90000000</v>
      </c>
      <c r="C24" s="27">
        <v>1.2049000000000001</v>
      </c>
      <c r="E24" s="1" t="s">
        <v>2</v>
      </c>
    </row>
    <row r="25" spans="2:8">
      <c r="B25" s="21">
        <v>100000000</v>
      </c>
      <c r="C25" s="27">
        <v>1.2049000000000001</v>
      </c>
      <c r="G25" s="31"/>
    </row>
    <row r="26" spans="2:8">
      <c r="B26" s="21">
        <v>150000000</v>
      </c>
      <c r="C26" s="27">
        <v>1.2022999999999999</v>
      </c>
    </row>
    <row r="27" spans="2:8">
      <c r="B27" s="21">
        <v>200000000</v>
      </c>
      <c r="C27" s="27">
        <v>1.2022999999999999</v>
      </c>
      <c r="G27" s="36" t="s">
        <v>2</v>
      </c>
    </row>
    <row r="28" spans="2:8">
      <c r="B28" s="21">
        <v>250000000</v>
      </c>
      <c r="C28" s="27">
        <v>1.2013</v>
      </c>
    </row>
    <row r="29" spans="2:8">
      <c r="B29" s="21">
        <v>300000000</v>
      </c>
      <c r="C29" s="27">
        <v>1.1951000000000001</v>
      </c>
      <c r="G29" s="31"/>
    </row>
    <row r="30" spans="2:8">
      <c r="B30" s="21">
        <v>350000000</v>
      </c>
      <c r="C30" s="27">
        <v>1.1866000000000001</v>
      </c>
    </row>
    <row r="31" spans="2:8">
      <c r="B31" s="21">
        <v>400000000</v>
      </c>
      <c r="C31" s="27">
        <v>1.1858</v>
      </c>
      <c r="G31" s="31"/>
    </row>
    <row r="32" spans="2:8">
      <c r="B32" s="21">
        <v>500000000</v>
      </c>
      <c r="C32" s="27">
        <v>1.1853</v>
      </c>
    </row>
    <row r="33" spans="2:7">
      <c r="B33" s="37">
        <v>500000001</v>
      </c>
      <c r="C33" s="27">
        <v>1.1788000000000001</v>
      </c>
      <c r="G33" s="31"/>
    </row>
  </sheetData>
  <mergeCells count="6">
    <mergeCell ref="D17:H17"/>
    <mergeCell ref="B1:C1"/>
    <mergeCell ref="B2:C2"/>
    <mergeCell ref="D2:H2"/>
    <mergeCell ref="D4:F4"/>
    <mergeCell ref="E6:F6"/>
  </mergeCells>
  <pageMargins left="0.19685039370078741" right="0.1574803149606299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P37"/>
  <sheetViews>
    <sheetView showGridLines="0" topLeftCell="A15" workbookViewId="0">
      <selection activeCell="G18" sqref="G18"/>
    </sheetView>
  </sheetViews>
  <sheetFormatPr defaultColWidth="9.1640625" defaultRowHeight="15.75"/>
  <cols>
    <col min="1" max="1" width="2.5" style="39" customWidth="1"/>
    <col min="2" max="2" width="8" style="39" customWidth="1"/>
    <col min="3" max="3" width="11" style="39" customWidth="1"/>
    <col min="4" max="4" width="18" style="39" customWidth="1"/>
    <col min="5" max="5" width="12.6640625" style="39" customWidth="1"/>
    <col min="6" max="6" width="12.83203125" style="39" customWidth="1"/>
    <col min="7" max="7" width="15.5" style="39" customWidth="1"/>
    <col min="8" max="8" width="17.6640625" style="39" customWidth="1"/>
    <col min="9" max="9" width="14.33203125" style="39" customWidth="1"/>
    <col min="10" max="10" width="12.1640625" style="39" customWidth="1"/>
    <col min="11" max="11" width="3.33203125" style="39" customWidth="1"/>
    <col min="12" max="12" width="23.1640625" style="39" customWidth="1"/>
    <col min="13" max="16384" width="9.1640625" style="39"/>
  </cols>
  <sheetData>
    <row r="1" spans="1:16" ht="19.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ht="30" customHeight="1">
      <c r="A2" s="38"/>
      <c r="B2" s="573" t="s">
        <v>281</v>
      </c>
      <c r="C2" s="573"/>
      <c r="D2" s="573"/>
      <c r="E2" s="573"/>
      <c r="F2" s="573"/>
      <c r="G2" s="573"/>
      <c r="H2" s="573"/>
      <c r="I2" s="573"/>
      <c r="J2" s="573"/>
      <c r="K2" s="38"/>
      <c r="L2" s="40"/>
      <c r="M2" s="38"/>
      <c r="N2" s="38"/>
      <c r="O2" s="38"/>
      <c r="P2" s="38"/>
    </row>
    <row r="3" spans="1:16" ht="24" customHeight="1">
      <c r="A3" s="38"/>
      <c r="B3" s="41" t="s">
        <v>282</v>
      </c>
      <c r="C3" s="42"/>
      <c r="D3" s="42"/>
      <c r="E3" s="42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16" ht="18.75">
      <c r="A4" s="38"/>
      <c r="B4" s="43" t="s">
        <v>2</v>
      </c>
      <c r="C4" s="44" t="s">
        <v>226</v>
      </c>
      <c r="D4" s="44"/>
      <c r="E4" s="44" t="s">
        <v>223</v>
      </c>
      <c r="F4" s="45"/>
      <c r="G4" s="46"/>
      <c r="H4" s="46"/>
      <c r="I4" s="172"/>
      <c r="J4" s="47"/>
      <c r="K4" s="38"/>
      <c r="L4" s="38"/>
      <c r="M4" s="38"/>
      <c r="N4" s="38"/>
      <c r="O4" s="38"/>
      <c r="P4" s="38"/>
    </row>
    <row r="5" spans="1:16" ht="18.75">
      <c r="A5" s="38"/>
      <c r="B5" s="48" t="s">
        <v>2</v>
      </c>
      <c r="C5" s="49" t="s">
        <v>67</v>
      </c>
      <c r="D5" s="50"/>
      <c r="E5" s="50" t="str">
        <f>'10562(ปร.4)'!D4</f>
        <v>โรงพยาบาลเลย อำเภอเมืองเลย จังหวัดเลย</v>
      </c>
      <c r="F5" s="51"/>
      <c r="G5" s="52"/>
      <c r="H5" s="53"/>
      <c r="I5" s="53"/>
      <c r="J5" s="54"/>
      <c r="K5" s="38"/>
      <c r="L5" s="38"/>
      <c r="M5" s="38"/>
      <c r="N5" s="38"/>
      <c r="O5" s="38"/>
      <c r="P5" s="38"/>
    </row>
    <row r="6" spans="1:16" ht="18.75">
      <c r="A6" s="38"/>
      <c r="B6" s="48"/>
      <c r="C6" s="53" t="s">
        <v>68</v>
      </c>
      <c r="D6" s="55"/>
      <c r="E6" s="55"/>
      <c r="F6" s="51" t="s">
        <v>69</v>
      </c>
      <c r="G6" s="51"/>
      <c r="H6" s="51"/>
      <c r="I6" s="55"/>
      <c r="J6" s="56"/>
      <c r="K6" s="38"/>
      <c r="L6" s="38"/>
      <c r="M6" s="173"/>
      <c r="N6" s="173"/>
      <c r="O6" s="173"/>
      <c r="P6" s="38"/>
    </row>
    <row r="7" spans="1:16" ht="18.75">
      <c r="A7" s="38"/>
      <c r="B7" s="48"/>
      <c r="C7" s="49" t="s">
        <v>70</v>
      </c>
      <c r="D7" s="50" t="s">
        <v>278</v>
      </c>
      <c r="E7" s="57"/>
      <c r="F7" s="58"/>
      <c r="G7" s="58"/>
      <c r="H7" s="57" t="s">
        <v>71</v>
      </c>
      <c r="I7" s="59">
        <v>16603</v>
      </c>
      <c r="J7" s="60" t="s">
        <v>16</v>
      </c>
      <c r="K7" s="38"/>
      <c r="L7" s="38"/>
      <c r="M7" s="50" t="s">
        <v>270</v>
      </c>
      <c r="N7" s="173"/>
      <c r="O7" s="173"/>
      <c r="P7" s="38"/>
    </row>
    <row r="8" spans="1:16" ht="18.75">
      <c r="A8" s="38"/>
      <c r="B8" s="48"/>
      <c r="C8" s="53" t="s">
        <v>72</v>
      </c>
      <c r="D8" s="55"/>
      <c r="E8" s="61" t="s">
        <v>73</v>
      </c>
      <c r="F8" s="62">
        <v>8</v>
      </c>
      <c r="G8" s="51" t="s">
        <v>74</v>
      </c>
      <c r="H8" s="57" t="s">
        <v>75</v>
      </c>
      <c r="I8" s="63">
        <v>10</v>
      </c>
      <c r="J8" s="60" t="s">
        <v>76</v>
      </c>
      <c r="K8" s="38"/>
      <c r="L8" s="38"/>
      <c r="M8" s="173"/>
      <c r="N8" s="173"/>
      <c r="O8" s="173"/>
      <c r="P8" s="38"/>
    </row>
    <row r="9" spans="1:16" ht="18.75">
      <c r="A9" s="38"/>
      <c r="B9" s="64"/>
      <c r="C9" s="57" t="s">
        <v>169</v>
      </c>
      <c r="D9" s="50"/>
      <c r="E9" s="65"/>
      <c r="F9" s="66"/>
      <c r="G9" s="53"/>
      <c r="H9" s="67" t="s">
        <v>285</v>
      </c>
      <c r="I9" s="68"/>
      <c r="J9" s="69"/>
      <c r="K9" s="38"/>
      <c r="L9" s="173"/>
      <c r="M9" s="173"/>
      <c r="N9" s="173"/>
      <c r="O9" s="173"/>
      <c r="P9" s="38"/>
    </row>
    <row r="10" spans="1:16" ht="18.75">
      <c r="A10" s="38"/>
      <c r="B10" s="70"/>
      <c r="C10" s="71" t="s">
        <v>292</v>
      </c>
      <c r="D10" s="72"/>
      <c r="E10" s="73"/>
      <c r="F10" s="74"/>
      <c r="G10" s="75"/>
      <c r="H10" s="75"/>
      <c r="I10" s="68"/>
      <c r="J10" s="69"/>
      <c r="K10" s="38"/>
      <c r="L10" s="38"/>
      <c r="M10" s="38"/>
      <c r="N10" s="38"/>
      <c r="O10" s="38"/>
      <c r="P10" s="38"/>
    </row>
    <row r="11" spans="1:16" ht="18.75">
      <c r="A11" s="38"/>
      <c r="B11" s="76"/>
      <c r="C11" s="77" t="s">
        <v>286</v>
      </c>
      <c r="D11" s="78"/>
      <c r="E11" s="78"/>
      <c r="F11" s="79"/>
      <c r="G11" s="80" t="s">
        <v>304</v>
      </c>
      <c r="H11" s="553"/>
      <c r="I11" s="81"/>
      <c r="J11" s="83"/>
      <c r="K11" s="38"/>
      <c r="L11" s="38"/>
      <c r="M11" s="38"/>
      <c r="N11" s="38"/>
      <c r="O11" s="38"/>
      <c r="P11" s="38"/>
    </row>
    <row r="12" spans="1:16" ht="18.75">
      <c r="A12" s="38"/>
      <c r="B12" s="174" t="s">
        <v>271</v>
      </c>
      <c r="C12" s="84"/>
      <c r="D12" s="38"/>
      <c r="E12" s="41"/>
      <c r="F12" s="85"/>
      <c r="G12" s="85"/>
      <c r="H12" s="84"/>
      <c r="I12" s="86"/>
      <c r="J12" s="87"/>
      <c r="K12" s="38" t="s">
        <v>2</v>
      </c>
      <c r="L12" s="38"/>
      <c r="M12" s="38"/>
      <c r="N12" s="38"/>
      <c r="O12" s="38"/>
      <c r="P12" s="38"/>
    </row>
    <row r="13" spans="1:16" ht="18.75">
      <c r="A13" s="38"/>
      <c r="B13" s="175" t="s">
        <v>263</v>
      </c>
      <c r="C13" s="88"/>
      <c r="D13" s="89"/>
      <c r="E13" s="90"/>
      <c r="F13" s="88"/>
      <c r="G13" s="88"/>
      <c r="H13" s="88"/>
      <c r="I13" s="90"/>
      <c r="J13" s="91"/>
      <c r="K13" s="38"/>
      <c r="L13" s="38"/>
      <c r="M13" s="38"/>
      <c r="N13" s="38"/>
      <c r="O13" s="38"/>
      <c r="P13" s="38"/>
    </row>
    <row r="14" spans="1:16" ht="7.5" customHeight="1">
      <c r="A14" s="38"/>
      <c r="B14" s="92"/>
      <c r="C14" s="93"/>
      <c r="D14" s="86"/>
      <c r="E14" s="86"/>
      <c r="F14" s="94"/>
      <c r="G14" s="95"/>
      <c r="H14" s="95"/>
      <c r="I14" s="86"/>
      <c r="J14" s="87"/>
      <c r="K14" s="38"/>
      <c r="L14" s="38"/>
      <c r="M14" s="38"/>
      <c r="N14" s="38"/>
      <c r="O14" s="38"/>
      <c r="P14" s="38"/>
    </row>
    <row r="15" spans="1:16" ht="24.75" customHeight="1">
      <c r="A15" s="38"/>
      <c r="B15" s="579" t="s">
        <v>77</v>
      </c>
      <c r="C15" s="581" t="s">
        <v>4</v>
      </c>
      <c r="D15" s="582"/>
      <c r="E15" s="582"/>
      <c r="F15" s="583"/>
      <c r="G15" s="574" t="s">
        <v>78</v>
      </c>
      <c r="H15" s="575"/>
      <c r="I15" s="581" t="s">
        <v>7</v>
      </c>
      <c r="J15" s="583"/>
      <c r="K15" s="38"/>
      <c r="L15" s="38"/>
      <c r="M15" s="38"/>
      <c r="N15" s="38"/>
      <c r="O15" s="38"/>
      <c r="P15" s="38"/>
    </row>
    <row r="16" spans="1:16" ht="22.5" customHeight="1">
      <c r="A16" s="38"/>
      <c r="B16" s="580"/>
      <c r="C16" s="584"/>
      <c r="D16" s="585"/>
      <c r="E16" s="585"/>
      <c r="F16" s="586"/>
      <c r="G16" s="97" t="s">
        <v>171</v>
      </c>
      <c r="H16" s="96" t="s">
        <v>84</v>
      </c>
      <c r="I16" s="584"/>
      <c r="J16" s="586"/>
      <c r="K16" s="38"/>
      <c r="L16" s="38"/>
      <c r="M16" s="38"/>
      <c r="N16" s="38"/>
      <c r="O16" s="38"/>
      <c r="P16" s="38"/>
    </row>
    <row r="17" spans="1:16" ht="22.5" customHeight="1">
      <c r="A17" s="38"/>
      <c r="B17" s="98">
        <v>1</v>
      </c>
      <c r="C17" s="99" t="s">
        <v>211</v>
      </c>
      <c r="D17" s="100"/>
      <c r="E17" s="101"/>
      <c r="F17" s="101"/>
      <c r="G17" s="102"/>
      <c r="H17" s="551"/>
      <c r="I17" s="103" t="s">
        <v>2</v>
      </c>
      <c r="J17" s="104"/>
      <c r="K17" s="38"/>
      <c r="L17" s="38"/>
      <c r="M17" s="38"/>
      <c r="N17" s="38"/>
      <c r="O17" s="38"/>
      <c r="P17" s="38"/>
    </row>
    <row r="18" spans="1:16" ht="22.5" customHeight="1">
      <c r="A18" s="38"/>
      <c r="B18" s="105"/>
      <c r="C18" s="106" t="s">
        <v>79</v>
      </c>
      <c r="D18" s="107"/>
      <c r="E18" s="108"/>
      <c r="F18" s="109">
        <v>1.2050000000000001</v>
      </c>
      <c r="G18" s="110"/>
      <c r="H18" s="529"/>
      <c r="I18" s="111"/>
      <c r="J18" s="112"/>
      <c r="K18" s="38"/>
      <c r="L18" s="38"/>
      <c r="M18" s="38"/>
      <c r="N18" s="38"/>
      <c r="O18" s="38"/>
      <c r="P18" s="38"/>
    </row>
    <row r="19" spans="1:16" ht="22.5" customHeight="1">
      <c r="A19" s="38"/>
      <c r="B19" s="98">
        <v>2</v>
      </c>
      <c r="C19" s="99" t="s">
        <v>210</v>
      </c>
      <c r="D19" s="100"/>
      <c r="E19" s="101"/>
      <c r="F19" s="113"/>
      <c r="G19" s="114"/>
      <c r="H19" s="114"/>
      <c r="I19" s="111"/>
      <c r="J19" s="112"/>
      <c r="K19" s="38"/>
      <c r="L19" s="38"/>
      <c r="M19" s="38"/>
      <c r="N19" s="38"/>
      <c r="O19" s="38"/>
      <c r="P19" s="38"/>
    </row>
    <row r="20" spans="1:16" ht="22.5" customHeight="1">
      <c r="A20" s="38"/>
      <c r="B20" s="105"/>
      <c r="C20" s="106" t="s">
        <v>264</v>
      </c>
      <c r="D20" s="82"/>
      <c r="E20" s="115"/>
      <c r="F20" s="115" t="s">
        <v>80</v>
      </c>
      <c r="G20" s="110"/>
      <c r="H20" s="110"/>
      <c r="I20" s="111"/>
      <c r="J20" s="112"/>
      <c r="K20" s="38"/>
      <c r="L20" s="38"/>
      <c r="M20" s="38"/>
      <c r="N20" s="38"/>
      <c r="O20" s="38"/>
      <c r="P20" s="38"/>
    </row>
    <row r="21" spans="1:16" ht="22.5" customHeight="1">
      <c r="A21" s="38"/>
      <c r="B21" s="97">
        <v>3</v>
      </c>
      <c r="C21" s="116" t="s">
        <v>212</v>
      </c>
      <c r="D21" s="82"/>
      <c r="E21" s="117"/>
      <c r="F21" s="117"/>
      <c r="G21" s="110"/>
      <c r="H21" s="110"/>
      <c r="I21" s="111"/>
      <c r="J21" s="112"/>
      <c r="K21" s="38"/>
      <c r="L21" s="38"/>
      <c r="M21" s="38"/>
      <c r="N21" s="38"/>
      <c r="O21" s="38"/>
      <c r="P21" s="38"/>
    </row>
    <row r="22" spans="1:16" ht="22.5" customHeight="1">
      <c r="A22" s="38"/>
      <c r="B22" s="118"/>
      <c r="C22" s="51"/>
      <c r="D22" s="119"/>
      <c r="E22" s="119"/>
      <c r="F22" s="120"/>
      <c r="G22" s="114"/>
      <c r="H22" s="114"/>
      <c r="I22" s="121"/>
      <c r="J22" s="112"/>
      <c r="K22" s="38"/>
      <c r="L22" s="38"/>
      <c r="M22" s="38"/>
      <c r="N22" s="38"/>
      <c r="O22" s="38"/>
      <c r="P22" s="38"/>
    </row>
    <row r="23" spans="1:16" ht="24" customHeight="1" thickBot="1">
      <c r="A23" s="38"/>
      <c r="B23" s="122" t="s">
        <v>174</v>
      </c>
      <c r="C23" s="123"/>
      <c r="D23" s="124"/>
      <c r="E23" s="124"/>
      <c r="F23" s="125"/>
      <c r="G23" s="126"/>
      <c r="H23" s="530"/>
      <c r="I23" s="127"/>
      <c r="J23" s="128"/>
      <c r="K23" s="38"/>
      <c r="L23" s="38"/>
      <c r="M23" s="38"/>
      <c r="N23" s="38"/>
      <c r="O23" s="38"/>
      <c r="P23" s="38"/>
    </row>
    <row r="24" spans="1:16" ht="25.5" customHeight="1" thickTop="1" thickBot="1">
      <c r="A24" s="38"/>
      <c r="B24" s="129" t="s">
        <v>175</v>
      </c>
      <c r="C24" s="130"/>
      <c r="D24" s="131"/>
      <c r="E24" s="131"/>
      <c r="F24" s="95"/>
      <c r="G24" s="132"/>
      <c r="H24" s="412"/>
      <c r="I24" s="133"/>
      <c r="J24" s="134" t="s">
        <v>2</v>
      </c>
      <c r="K24" s="38"/>
      <c r="L24" s="38"/>
      <c r="M24" s="38"/>
      <c r="N24" s="38"/>
      <c r="O24" s="38"/>
      <c r="P24" s="38"/>
    </row>
    <row r="25" spans="1:16" ht="25.5" customHeight="1" thickTop="1" thickBot="1">
      <c r="A25" s="38"/>
      <c r="B25" s="129"/>
      <c r="C25" s="135"/>
      <c r="D25" s="136" t="s">
        <v>176</v>
      </c>
      <c r="E25" s="131"/>
      <c r="F25" s="95"/>
      <c r="G25" s="576"/>
      <c r="H25" s="577"/>
      <c r="I25" s="577"/>
      <c r="J25" s="578"/>
      <c r="K25" s="38"/>
      <c r="L25" s="38"/>
      <c r="M25" s="38"/>
      <c r="N25" s="38"/>
      <c r="O25" s="38"/>
      <c r="P25" s="38"/>
    </row>
    <row r="26" spans="1:16" ht="25.5" customHeight="1" thickTop="1">
      <c r="A26" s="38"/>
      <c r="B26" s="137"/>
      <c r="C26" s="138" t="s">
        <v>71</v>
      </c>
      <c r="D26" s="139">
        <f>I7</f>
        <v>16603</v>
      </c>
      <c r="E26" s="140" t="s">
        <v>16</v>
      </c>
      <c r="F26" s="141" t="s">
        <v>81</v>
      </c>
      <c r="G26" s="142"/>
      <c r="H26" s="142">
        <f>H24/D26</f>
        <v>0</v>
      </c>
      <c r="I26" s="571" t="s">
        <v>82</v>
      </c>
      <c r="J26" s="572"/>
      <c r="K26" s="38"/>
      <c r="L26" s="143"/>
      <c r="M26" s="38"/>
      <c r="N26" s="38"/>
      <c r="O26" s="38"/>
      <c r="P26" s="38"/>
    </row>
    <row r="27" spans="1:16" ht="7.5" customHeight="1">
      <c r="A27" s="38"/>
      <c r="B27" s="144"/>
      <c r="C27" s="145"/>
      <c r="D27" s="146"/>
      <c r="E27" s="146"/>
      <c r="F27" s="146"/>
      <c r="G27" s="147"/>
      <c r="H27" s="147"/>
      <c r="I27" s="146"/>
      <c r="J27" s="94"/>
      <c r="K27" s="38"/>
      <c r="L27" s="38"/>
      <c r="M27" s="38"/>
      <c r="N27" s="38"/>
      <c r="O27" s="38"/>
      <c r="P27" s="38"/>
    </row>
    <row r="28" spans="1:16" ht="43.5" customHeight="1">
      <c r="A28" s="38"/>
      <c r="B28" s="144"/>
      <c r="C28" s="145"/>
      <c r="D28" s="146"/>
      <c r="E28" s="146"/>
      <c r="F28" s="146"/>
      <c r="G28" s="526"/>
      <c r="H28" s="526"/>
      <c r="I28" s="527"/>
      <c r="J28" s="94"/>
      <c r="K28" s="38"/>
      <c r="L28" s="38"/>
      <c r="M28" s="38"/>
      <c r="N28" s="38"/>
      <c r="O28" s="38"/>
      <c r="P28" s="38"/>
    </row>
    <row r="29" spans="1:16" ht="24" customHeight="1">
      <c r="A29" s="38"/>
      <c r="B29" s="144"/>
      <c r="C29" s="145"/>
      <c r="D29" s="146"/>
      <c r="E29" s="146"/>
      <c r="F29" s="146"/>
      <c r="G29" s="587"/>
      <c r="H29" s="587"/>
      <c r="I29" s="587"/>
      <c r="J29" s="94"/>
      <c r="K29" s="38"/>
      <c r="L29" s="38"/>
      <c r="M29" s="38"/>
      <c r="N29" s="38"/>
      <c r="O29" s="38"/>
      <c r="P29" s="38"/>
    </row>
    <row r="30" spans="1:16" ht="32.25" customHeight="1">
      <c r="A30" s="38"/>
      <c r="B30" s="144"/>
      <c r="C30" s="145"/>
      <c r="D30" s="146"/>
      <c r="E30" s="146"/>
      <c r="F30" s="146"/>
      <c r="G30" s="526"/>
      <c r="H30" s="526"/>
      <c r="I30" s="527"/>
      <c r="J30" s="94"/>
      <c r="K30" s="38"/>
      <c r="L30" s="38"/>
      <c r="M30" s="38"/>
      <c r="N30" s="38"/>
      <c r="O30" s="38"/>
      <c r="P30" s="38"/>
    </row>
    <row r="31" spans="1:16" ht="24" customHeight="1">
      <c r="A31" s="38"/>
      <c r="B31" s="144"/>
      <c r="C31" s="145"/>
      <c r="D31" s="146"/>
      <c r="E31" s="146"/>
      <c r="F31" s="146"/>
      <c r="G31" s="587"/>
      <c r="H31" s="587"/>
      <c r="I31" s="587"/>
      <c r="J31" s="94"/>
      <c r="K31" s="38"/>
      <c r="L31" s="38"/>
      <c r="M31" s="38"/>
      <c r="N31" s="38"/>
      <c r="O31" s="38"/>
      <c r="P31" s="38"/>
    </row>
    <row r="32" spans="1:16" ht="32.25" customHeight="1">
      <c r="A32" s="38"/>
      <c r="B32" s="144"/>
      <c r="C32" s="145"/>
      <c r="D32" s="146"/>
      <c r="E32" s="146"/>
      <c r="F32" s="146"/>
      <c r="G32" s="526"/>
      <c r="H32" s="526"/>
      <c r="I32" s="527"/>
      <c r="J32" s="94"/>
      <c r="K32" s="38"/>
      <c r="L32" s="38"/>
      <c r="M32" s="38"/>
      <c r="N32" s="38"/>
      <c r="O32" s="38"/>
      <c r="P32" s="38"/>
    </row>
    <row r="33" spans="2:10" s="176" customFormat="1" ht="24" customHeight="1">
      <c r="B33" s="177"/>
      <c r="C33" s="178"/>
      <c r="D33" s="179"/>
      <c r="E33" s="179"/>
      <c r="F33" s="177"/>
      <c r="G33" s="587"/>
      <c r="H33" s="587"/>
      <c r="I33" s="587"/>
      <c r="J33" s="180"/>
    </row>
    <row r="34" spans="2:10" s="176" customFormat="1" ht="32.25" customHeight="1">
      <c r="B34" s="181"/>
      <c r="C34" s="181"/>
      <c r="D34" s="181"/>
      <c r="E34" s="181"/>
      <c r="F34" s="179"/>
      <c r="G34" s="526"/>
      <c r="H34" s="526"/>
      <c r="I34" s="527"/>
      <c r="J34" s="180"/>
    </row>
    <row r="35" spans="2:10" s="518" customFormat="1" ht="24" customHeight="1">
      <c r="B35" s="519"/>
      <c r="C35" s="520"/>
      <c r="D35" s="520"/>
      <c r="E35" s="520"/>
      <c r="F35" s="521"/>
      <c r="G35" s="587"/>
      <c r="H35" s="587"/>
      <c r="I35" s="587"/>
      <c r="J35" s="522"/>
    </row>
    <row r="36" spans="2:10" s="523" customFormat="1" ht="32.25" customHeight="1">
      <c r="B36" s="524"/>
      <c r="C36" s="524"/>
      <c r="D36" s="524"/>
      <c r="E36" s="524"/>
      <c r="F36" s="525"/>
      <c r="G36" s="526"/>
      <c r="H36" s="526"/>
      <c r="I36" s="527"/>
      <c r="J36" s="528"/>
    </row>
    <row r="37" spans="2:10" s="518" customFormat="1" ht="24" customHeight="1">
      <c r="B37" s="519"/>
      <c r="C37" s="520"/>
      <c r="D37" s="520"/>
      <c r="E37" s="520"/>
      <c r="F37" s="521"/>
      <c r="G37" s="587"/>
      <c r="H37" s="587"/>
      <c r="I37" s="587"/>
      <c r="J37" s="522"/>
    </row>
  </sheetData>
  <mergeCells count="12">
    <mergeCell ref="G31:I31"/>
    <mergeCell ref="G29:I29"/>
    <mergeCell ref="G33:I33"/>
    <mergeCell ref="G35:I35"/>
    <mergeCell ref="G37:I37"/>
    <mergeCell ref="I26:J26"/>
    <mergeCell ref="B2:J2"/>
    <mergeCell ref="G15:H15"/>
    <mergeCell ref="G25:J25"/>
    <mergeCell ref="B15:B16"/>
    <mergeCell ref="C15:F16"/>
    <mergeCell ref="I15:J16"/>
  </mergeCells>
  <phoneticPr fontId="0" type="noConversion"/>
  <printOptions gridLinesSet="0"/>
  <pageMargins left="0.48" right="0.18" top="0.38" bottom="0.24" header="0.32" footer="0.18"/>
  <pageSetup paperSize="9" scale="95" orientation="portrait" horizontalDpi="180" verticalDpi="180" r:id="rId1"/>
  <headerFooter alignWithMargins="0">
    <oddHeader xml:space="preserve">&amp;Rแบบ ปร.5  แผ่นที่ 1/1 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I95"/>
  <sheetViews>
    <sheetView showGridLines="0" workbookViewId="0">
      <selection activeCell="E8" sqref="E8:F67"/>
    </sheetView>
  </sheetViews>
  <sheetFormatPr defaultColWidth="9.1640625" defaultRowHeight="18.75"/>
  <cols>
    <col min="1" max="1" width="1.83203125" style="173" customWidth="1"/>
    <col min="2" max="2" width="7" style="173" customWidth="1"/>
    <col min="3" max="3" width="9.6640625" style="173" customWidth="1"/>
    <col min="4" max="4" width="59.6640625" style="173" customWidth="1"/>
    <col min="5" max="5" width="15" style="173" customWidth="1"/>
    <col min="6" max="6" width="17.1640625" style="532" customWidth="1"/>
    <col min="7" max="7" width="14" style="173" customWidth="1"/>
    <col min="8" max="8" width="9.1640625" style="173" customWidth="1"/>
    <col min="9" max="9" width="13.1640625" style="173" customWidth="1"/>
    <col min="10" max="16384" width="9.1640625" style="173"/>
  </cols>
  <sheetData>
    <row r="1" spans="2:7" ht="19.5" customHeight="1"/>
    <row r="2" spans="2:7" ht="27.75" customHeight="1">
      <c r="B2" s="594" t="s">
        <v>50</v>
      </c>
      <c r="C2" s="594"/>
      <c r="D2" s="594"/>
      <c r="E2" s="594"/>
      <c r="F2" s="594"/>
      <c r="G2" s="594"/>
    </row>
    <row r="3" spans="2:7" ht="21.75" customHeight="1">
      <c r="B3" s="443" t="s">
        <v>51</v>
      </c>
      <c r="C3" s="444"/>
      <c r="D3" s="445" t="str">
        <f>'10562(ปร.4)'!D3</f>
        <v>อาคารจอดรถ 10 ชั้น</v>
      </c>
      <c r="E3" s="605" t="s">
        <v>225</v>
      </c>
      <c r="F3" s="606"/>
      <c r="G3" s="607"/>
    </row>
    <row r="4" spans="2:7" ht="21.75" customHeight="1">
      <c r="B4" s="443" t="s">
        <v>1</v>
      </c>
      <c r="C4" s="446"/>
      <c r="D4" s="445" t="str">
        <f>'10562(ปร.4)'!D4</f>
        <v>โรงพยาบาลเลย อำเภอเมืองเลย จังหวัดเลย</v>
      </c>
      <c r="E4" s="608" t="s">
        <v>280</v>
      </c>
      <c r="F4" s="609"/>
      <c r="G4" s="610"/>
    </row>
    <row r="5" spans="2:7" ht="21.75" customHeight="1">
      <c r="B5" s="597" t="s">
        <v>3</v>
      </c>
      <c r="C5" s="601" t="s">
        <v>4</v>
      </c>
      <c r="D5" s="602"/>
      <c r="E5" s="599" t="s">
        <v>167</v>
      </c>
      <c r="F5" s="600"/>
      <c r="G5" s="597" t="s">
        <v>7</v>
      </c>
    </row>
    <row r="6" spans="2:7" ht="21.75" customHeight="1">
      <c r="B6" s="598"/>
      <c r="C6" s="603"/>
      <c r="D6" s="604"/>
      <c r="E6" s="449" t="s">
        <v>168</v>
      </c>
      <c r="F6" s="533" t="s">
        <v>84</v>
      </c>
      <c r="G6" s="598"/>
    </row>
    <row r="7" spans="2:7" ht="21.75" customHeight="1">
      <c r="B7" s="450"/>
      <c r="C7" s="595" t="s">
        <v>214</v>
      </c>
      <c r="D7" s="596"/>
      <c r="E7" s="451"/>
      <c r="F7" s="534"/>
      <c r="G7" s="452" t="s">
        <v>2</v>
      </c>
    </row>
    <row r="8" spans="2:7" ht="21.75" customHeight="1">
      <c r="B8" s="453">
        <v>1</v>
      </c>
      <c r="C8" s="454" t="s">
        <v>297</v>
      </c>
      <c r="D8" s="455"/>
      <c r="E8" s="456"/>
      <c r="F8" s="535"/>
      <c r="G8" s="457" t="s">
        <v>2</v>
      </c>
    </row>
    <row r="9" spans="2:7" ht="21.75" customHeight="1">
      <c r="B9" s="458"/>
      <c r="C9" s="455" t="s">
        <v>52</v>
      </c>
      <c r="D9" s="455"/>
      <c r="E9" s="456"/>
      <c r="F9" s="535"/>
      <c r="G9" s="457"/>
    </row>
    <row r="10" spans="2:7" ht="21.75" customHeight="1">
      <c r="B10" s="458" t="s">
        <v>2</v>
      </c>
      <c r="C10" s="459">
        <v>1.1000000000000001</v>
      </c>
      <c r="D10" s="455" t="s">
        <v>83</v>
      </c>
      <c r="E10" s="456"/>
      <c r="F10" s="536"/>
      <c r="G10" s="457" t="s">
        <v>2</v>
      </c>
    </row>
    <row r="11" spans="2:7" ht="21.75" customHeight="1">
      <c r="B11" s="458" t="s">
        <v>2</v>
      </c>
      <c r="C11" s="455">
        <v>1.2</v>
      </c>
      <c r="D11" s="455" t="s">
        <v>53</v>
      </c>
      <c r="E11" s="456"/>
      <c r="F11" s="535"/>
      <c r="G11" s="457" t="s">
        <v>2</v>
      </c>
    </row>
    <row r="12" spans="2:7" ht="21.75" customHeight="1">
      <c r="B12" s="458"/>
      <c r="C12" s="460"/>
      <c r="D12" s="461" t="s">
        <v>110</v>
      </c>
      <c r="E12" s="456"/>
      <c r="F12" s="547"/>
      <c r="G12" s="457"/>
    </row>
    <row r="13" spans="2:7" ht="21.75" customHeight="1">
      <c r="B13" s="458"/>
      <c r="C13" s="462"/>
      <c r="D13" s="461" t="s">
        <v>111</v>
      </c>
      <c r="E13" s="456"/>
      <c r="F13" s="547"/>
      <c r="G13" s="457"/>
    </row>
    <row r="14" spans="2:7" ht="21.75" customHeight="1">
      <c r="B14" s="458"/>
      <c r="C14" s="462"/>
      <c r="D14" s="461" t="s">
        <v>112</v>
      </c>
      <c r="E14" s="456"/>
      <c r="F14" s="547"/>
      <c r="G14" s="457"/>
    </row>
    <row r="15" spans="2:7" ht="21.75" customHeight="1">
      <c r="B15" s="458"/>
      <c r="C15" s="462"/>
      <c r="D15" s="461" t="s">
        <v>117</v>
      </c>
      <c r="E15" s="456"/>
      <c r="F15" s="547"/>
      <c r="G15" s="457"/>
    </row>
    <row r="16" spans="2:7" ht="21.75" customHeight="1">
      <c r="B16" s="458"/>
      <c r="C16" s="462"/>
      <c r="D16" s="461" t="s">
        <v>113</v>
      </c>
      <c r="E16" s="456"/>
      <c r="F16" s="547"/>
      <c r="G16" s="457"/>
    </row>
    <row r="17" spans="2:7" ht="21.75" customHeight="1">
      <c r="B17" s="458"/>
      <c r="C17" s="462"/>
      <c r="D17" s="461" t="s">
        <v>114</v>
      </c>
      <c r="E17" s="456"/>
      <c r="F17" s="547"/>
      <c r="G17" s="457"/>
    </row>
    <row r="18" spans="2:7" ht="21.75" customHeight="1">
      <c r="B18" s="458"/>
      <c r="C18" s="455"/>
      <c r="D18" s="463" t="s">
        <v>115</v>
      </c>
      <c r="E18" s="456"/>
      <c r="F18" s="547"/>
      <c r="G18" s="457"/>
    </row>
    <row r="19" spans="2:7" ht="21.75" customHeight="1">
      <c r="B19" s="458" t="s">
        <v>2</v>
      </c>
      <c r="C19" s="459">
        <v>1.3</v>
      </c>
      <c r="D19" s="455" t="s">
        <v>54</v>
      </c>
      <c r="E19" s="456"/>
      <c r="F19" s="535"/>
      <c r="G19" s="457" t="s">
        <v>2</v>
      </c>
    </row>
    <row r="20" spans="2:7" ht="21.75" customHeight="1">
      <c r="B20" s="458" t="s">
        <v>2</v>
      </c>
      <c r="C20" s="455">
        <v>1.4</v>
      </c>
      <c r="D20" s="455" t="s">
        <v>55</v>
      </c>
      <c r="E20" s="456"/>
      <c r="F20" s="535"/>
      <c r="G20" s="457" t="s">
        <v>56</v>
      </c>
    </row>
    <row r="21" spans="2:7" ht="21.75" customHeight="1">
      <c r="B21" s="458"/>
      <c r="C21" s="455"/>
      <c r="D21" s="455" t="s">
        <v>196</v>
      </c>
      <c r="E21" s="456"/>
      <c r="F21" s="535"/>
      <c r="G21" s="457"/>
    </row>
    <row r="22" spans="2:7" ht="21.75" customHeight="1">
      <c r="B22" s="458"/>
      <c r="C22" s="455"/>
      <c r="D22" s="455" t="s">
        <v>195</v>
      </c>
      <c r="E22" s="456"/>
      <c r="F22" s="548"/>
      <c r="G22" s="457"/>
    </row>
    <row r="23" spans="2:7" ht="21.75" customHeight="1">
      <c r="B23" s="458"/>
      <c r="C23" s="455">
        <v>1.5</v>
      </c>
      <c r="D23" s="455" t="s">
        <v>190</v>
      </c>
      <c r="E23" s="456"/>
      <c r="F23" s="548"/>
      <c r="G23" s="457"/>
    </row>
    <row r="24" spans="2:7" ht="21.75" customHeight="1">
      <c r="B24" s="458"/>
      <c r="C24" s="455">
        <v>1.6</v>
      </c>
      <c r="D24" s="455" t="s">
        <v>207</v>
      </c>
      <c r="E24" s="456"/>
      <c r="F24" s="548"/>
      <c r="G24" s="457"/>
    </row>
    <row r="25" spans="2:7" ht="21.75" customHeight="1">
      <c r="B25" s="458"/>
      <c r="C25" s="455">
        <v>1.7</v>
      </c>
      <c r="D25" s="455" t="s">
        <v>191</v>
      </c>
      <c r="E25" s="456"/>
      <c r="F25" s="535"/>
      <c r="G25" s="457"/>
    </row>
    <row r="26" spans="2:7" ht="21.75" customHeight="1">
      <c r="B26" s="458"/>
      <c r="C26" s="455"/>
      <c r="D26" s="455"/>
      <c r="E26" s="456"/>
      <c r="F26" s="535"/>
      <c r="G26" s="457"/>
    </row>
    <row r="27" spans="2:7" ht="21.75" customHeight="1">
      <c r="B27" s="464"/>
      <c r="C27" s="465"/>
      <c r="D27" s="465"/>
      <c r="E27" s="466"/>
      <c r="F27" s="537"/>
      <c r="G27" s="467"/>
    </row>
    <row r="28" spans="2:7" ht="21.75" customHeight="1">
      <c r="B28" s="468"/>
      <c r="C28" s="469"/>
      <c r="D28" s="469"/>
      <c r="E28" s="470"/>
      <c r="F28" s="538"/>
      <c r="G28" s="471"/>
    </row>
    <row r="29" spans="2:7" ht="21.75" customHeight="1">
      <c r="B29" s="472" t="s">
        <v>2</v>
      </c>
      <c r="C29" s="473" t="s">
        <v>2</v>
      </c>
      <c r="D29" s="474" t="s">
        <v>57</v>
      </c>
      <c r="E29" s="475"/>
      <c r="F29" s="539"/>
      <c r="G29" s="476" t="s">
        <v>2</v>
      </c>
    </row>
    <row r="30" spans="2:7" ht="21.75" customHeight="1">
      <c r="B30" s="453">
        <v>2</v>
      </c>
      <c r="C30" s="454" t="s">
        <v>298</v>
      </c>
      <c r="D30" s="455"/>
      <c r="E30" s="456"/>
      <c r="F30" s="535"/>
      <c r="G30" s="457" t="s">
        <v>56</v>
      </c>
    </row>
    <row r="31" spans="2:7" ht="21.75" customHeight="1">
      <c r="B31" s="458"/>
      <c r="C31" s="455" t="s">
        <v>52</v>
      </c>
      <c r="D31" s="455"/>
      <c r="E31" s="456"/>
      <c r="F31" s="535"/>
      <c r="G31" s="457"/>
    </row>
    <row r="32" spans="2:7" ht="21.75" customHeight="1">
      <c r="B32" s="458" t="s">
        <v>2</v>
      </c>
      <c r="C32" s="459">
        <v>2.1</v>
      </c>
      <c r="D32" s="455" t="s">
        <v>192</v>
      </c>
      <c r="E32" s="456"/>
      <c r="F32" s="535"/>
      <c r="G32" s="457" t="s">
        <v>2</v>
      </c>
    </row>
    <row r="33" spans="2:9" ht="21.75" customHeight="1">
      <c r="B33" s="458" t="s">
        <v>56</v>
      </c>
      <c r="C33" s="455">
        <v>2.2000000000000002</v>
      </c>
      <c r="D33" s="455" t="s">
        <v>193</v>
      </c>
      <c r="E33" s="456"/>
      <c r="F33" s="535"/>
      <c r="G33" s="457" t="s">
        <v>2</v>
      </c>
    </row>
    <row r="34" spans="2:9" ht="21.75" customHeight="1">
      <c r="B34" s="458"/>
      <c r="C34" s="455"/>
      <c r="D34" s="455"/>
      <c r="E34" s="456"/>
      <c r="F34" s="535"/>
      <c r="G34" s="457"/>
    </row>
    <row r="35" spans="2:9" ht="21.75" customHeight="1">
      <c r="B35" s="464"/>
      <c r="C35" s="465"/>
      <c r="D35" s="465"/>
      <c r="E35" s="466"/>
      <c r="F35" s="537"/>
      <c r="G35" s="467"/>
    </row>
    <row r="36" spans="2:9" ht="21.75" customHeight="1">
      <c r="B36" s="468"/>
      <c r="C36" s="469"/>
      <c r="D36" s="469"/>
      <c r="E36" s="470"/>
      <c r="F36" s="538"/>
      <c r="G36" s="471"/>
    </row>
    <row r="37" spans="2:9" ht="21.75" customHeight="1">
      <c r="B37" s="472" t="s">
        <v>2</v>
      </c>
      <c r="C37" s="477" t="s">
        <v>2</v>
      </c>
      <c r="D37" s="474" t="s">
        <v>58</v>
      </c>
      <c r="E37" s="475"/>
      <c r="F37" s="539"/>
      <c r="G37" s="476" t="s">
        <v>2</v>
      </c>
    </row>
    <row r="38" spans="2:9" ht="21.75" customHeight="1">
      <c r="B38" s="453">
        <v>3</v>
      </c>
      <c r="C38" s="454" t="s">
        <v>299</v>
      </c>
      <c r="D38" s="455"/>
      <c r="E38" s="456"/>
      <c r="F38" s="535"/>
      <c r="G38" s="457" t="s">
        <v>2</v>
      </c>
    </row>
    <row r="39" spans="2:9" ht="21.75" customHeight="1">
      <c r="B39" s="458"/>
      <c r="C39" s="455" t="s">
        <v>52</v>
      </c>
      <c r="D39" s="455"/>
      <c r="E39" s="456"/>
      <c r="F39" s="535"/>
      <c r="G39" s="457"/>
    </row>
    <row r="40" spans="2:9" ht="21.75" customHeight="1">
      <c r="B40" s="478"/>
      <c r="C40" s="459">
        <v>3.1</v>
      </c>
      <c r="D40" s="455" t="s">
        <v>60</v>
      </c>
      <c r="E40" s="456"/>
      <c r="F40" s="535"/>
      <c r="G40" s="457" t="s">
        <v>2</v>
      </c>
    </row>
    <row r="41" spans="2:9" ht="21.75" customHeight="1">
      <c r="B41" s="478"/>
      <c r="C41" s="459">
        <v>3.2</v>
      </c>
      <c r="D41" s="455" t="s">
        <v>194</v>
      </c>
      <c r="E41" s="456"/>
      <c r="F41" s="535"/>
      <c r="G41" s="457"/>
    </row>
    <row r="42" spans="2:9" ht="21.75" customHeight="1">
      <c r="B42" s="479"/>
      <c r="C42" s="480"/>
      <c r="D42" s="465"/>
      <c r="E42" s="466"/>
      <c r="F42" s="537"/>
      <c r="G42" s="467"/>
    </row>
    <row r="43" spans="2:9" ht="21.75" customHeight="1">
      <c r="B43" s="481"/>
      <c r="C43" s="482"/>
      <c r="D43" s="483"/>
      <c r="E43" s="484"/>
      <c r="F43" s="540"/>
      <c r="G43" s="485"/>
    </row>
    <row r="44" spans="2:9" ht="21.75" customHeight="1">
      <c r="B44" s="472" t="s">
        <v>2</v>
      </c>
      <c r="C44" s="473" t="s">
        <v>2</v>
      </c>
      <c r="D44" s="474" t="s">
        <v>59</v>
      </c>
      <c r="E44" s="475"/>
      <c r="F44" s="539"/>
      <c r="G44" s="476" t="s">
        <v>2</v>
      </c>
    </row>
    <row r="45" spans="2:9" ht="21.75" customHeight="1">
      <c r="B45" s="450"/>
      <c r="C45" s="486"/>
      <c r="D45" s="487"/>
      <c r="E45" s="488"/>
      <c r="F45" s="541"/>
      <c r="G45" s="489"/>
    </row>
    <row r="46" spans="2:9" ht="21.75" customHeight="1">
      <c r="B46" s="464"/>
      <c r="C46" s="490"/>
      <c r="D46" s="491"/>
      <c r="E46" s="492"/>
      <c r="F46" s="542"/>
      <c r="G46" s="467"/>
    </row>
    <row r="47" spans="2:9" ht="21.75" customHeight="1">
      <c r="B47" s="448"/>
      <c r="C47" s="493"/>
      <c r="D47" s="494"/>
      <c r="E47" s="495"/>
      <c r="F47" s="543"/>
      <c r="G47" s="496"/>
    </row>
    <row r="48" spans="2:9" ht="21.75" customHeight="1">
      <c r="B48" s="497"/>
      <c r="C48" s="588" t="s">
        <v>61</v>
      </c>
      <c r="D48" s="589"/>
      <c r="E48" s="498"/>
      <c r="F48" s="544"/>
      <c r="G48" s="499" t="s">
        <v>2</v>
      </c>
      <c r="I48" s="500">
        <f>SUM('10562(ปร.4)'!K10:K216)/2</f>
        <v>0</v>
      </c>
    </row>
    <row r="49" spans="2:9" ht="21.75" customHeight="1">
      <c r="B49" s="450"/>
      <c r="C49" s="501"/>
      <c r="D49" s="502"/>
      <c r="E49" s="451"/>
      <c r="F49" s="541"/>
      <c r="G49" s="503"/>
      <c r="I49" s="500" t="e">
        <f>SUM('10562(ปร.4)'!#REF!)</f>
        <v>#REF!</v>
      </c>
    </row>
    <row r="50" spans="2:9" ht="21.75" customHeight="1">
      <c r="B50" s="464"/>
      <c r="C50" s="504"/>
      <c r="D50" s="505"/>
      <c r="E50" s="466"/>
      <c r="F50" s="542"/>
      <c r="G50" s="506"/>
      <c r="I50" s="500"/>
    </row>
    <row r="51" spans="2:9" ht="21.75" customHeight="1">
      <c r="B51" s="458"/>
      <c r="C51" s="592" t="s">
        <v>216</v>
      </c>
      <c r="D51" s="593"/>
      <c r="E51" s="456"/>
      <c r="F51" s="535"/>
      <c r="G51" s="507"/>
    </row>
    <row r="52" spans="2:9" ht="21.75" customHeight="1">
      <c r="B52" s="458"/>
      <c r="C52" s="590" t="s">
        <v>62</v>
      </c>
      <c r="D52" s="591"/>
      <c r="E52" s="456"/>
      <c r="F52" s="535"/>
      <c r="G52" s="507"/>
    </row>
    <row r="53" spans="2:9" ht="21.75" customHeight="1">
      <c r="B53" s="458" t="s">
        <v>2</v>
      </c>
      <c r="C53" s="455">
        <v>1</v>
      </c>
      <c r="D53" s="455" t="s">
        <v>215</v>
      </c>
      <c r="E53" s="456"/>
      <c r="F53" s="535"/>
      <c r="G53" s="457" t="s">
        <v>2</v>
      </c>
    </row>
    <row r="54" spans="2:9" ht="21.75" customHeight="1">
      <c r="B54" s="458" t="s">
        <v>2</v>
      </c>
      <c r="C54" s="459">
        <v>2</v>
      </c>
      <c r="D54" s="455" t="s">
        <v>63</v>
      </c>
      <c r="E54" s="456"/>
      <c r="F54" s="535"/>
      <c r="G54" s="457" t="s">
        <v>2</v>
      </c>
    </row>
    <row r="55" spans="2:9" ht="21.75" customHeight="1">
      <c r="B55" s="468"/>
      <c r="C55" s="508"/>
      <c r="D55" s="469"/>
      <c r="E55" s="470"/>
      <c r="F55" s="538"/>
      <c r="G55" s="471"/>
    </row>
    <row r="56" spans="2:9" ht="21.75" customHeight="1">
      <c r="B56" s="497"/>
      <c r="C56" s="588" t="s">
        <v>64</v>
      </c>
      <c r="D56" s="589"/>
      <c r="E56" s="509"/>
      <c r="F56" s="544"/>
      <c r="G56" s="499" t="s">
        <v>2</v>
      </c>
    </row>
    <row r="57" spans="2:9" ht="21.75" customHeight="1">
      <c r="B57" s="447"/>
      <c r="C57" s="510"/>
      <c r="D57" s="511"/>
      <c r="E57" s="512"/>
      <c r="F57" s="545"/>
      <c r="G57" s="513"/>
    </row>
    <row r="58" spans="2:9" ht="21.75" customHeight="1">
      <c r="B58" s="464"/>
      <c r="C58" s="504"/>
      <c r="D58" s="505"/>
      <c r="E58" s="492"/>
      <c r="F58" s="542"/>
      <c r="G58" s="506"/>
    </row>
    <row r="59" spans="2:9" ht="21.75" customHeight="1">
      <c r="B59" s="458"/>
      <c r="C59" s="592" t="s">
        <v>213</v>
      </c>
      <c r="D59" s="593"/>
      <c r="E59" s="456"/>
      <c r="F59" s="535"/>
      <c r="G59" s="507"/>
    </row>
    <row r="60" spans="2:9" ht="21.75" customHeight="1">
      <c r="B60" s="458"/>
      <c r="C60" s="611" t="s">
        <v>300</v>
      </c>
      <c r="D60" s="591"/>
      <c r="E60" s="456"/>
      <c r="F60" s="535"/>
      <c r="G60" s="507"/>
    </row>
    <row r="61" spans="2:9" ht="21.75" customHeight="1">
      <c r="B61" s="458" t="s">
        <v>2</v>
      </c>
      <c r="C61" s="455">
        <v>3.1</v>
      </c>
      <c r="D61" s="455" t="s">
        <v>65</v>
      </c>
      <c r="E61" s="456"/>
      <c r="F61" s="535"/>
      <c r="G61" s="457" t="s">
        <v>2</v>
      </c>
    </row>
    <row r="62" spans="2:9" ht="21.75" customHeight="1">
      <c r="B62" s="468"/>
      <c r="C62" s="469"/>
      <c r="D62" s="469"/>
      <c r="E62" s="470"/>
      <c r="F62" s="538"/>
      <c r="G62" s="471"/>
    </row>
    <row r="63" spans="2:9" ht="21.75" customHeight="1">
      <c r="B63" s="497"/>
      <c r="C63" s="588" t="s">
        <v>66</v>
      </c>
      <c r="D63" s="589"/>
      <c r="E63" s="509"/>
      <c r="F63" s="544"/>
      <c r="G63" s="499" t="s">
        <v>2</v>
      </c>
    </row>
    <row r="64" spans="2:9" ht="21.75" customHeight="1">
      <c r="B64" s="468"/>
      <c r="C64" s="514"/>
      <c r="D64" s="514"/>
      <c r="E64" s="515"/>
      <c r="F64" s="546"/>
      <c r="G64" s="516"/>
    </row>
    <row r="65" spans="2:7" ht="21.75" customHeight="1">
      <c r="B65" s="464"/>
      <c r="C65" s="505"/>
      <c r="D65" s="505"/>
      <c r="E65" s="492"/>
      <c r="F65" s="542"/>
      <c r="G65" s="506"/>
    </row>
    <row r="66" spans="2:7" ht="21.75" customHeight="1">
      <c r="B66" s="464"/>
      <c r="C66" s="505"/>
      <c r="D66" s="505"/>
      <c r="E66" s="492"/>
      <c r="F66" s="542"/>
      <c r="G66" s="506"/>
    </row>
    <row r="67" spans="2:7" ht="21.75" customHeight="1">
      <c r="B67" s="464"/>
      <c r="C67" s="505"/>
      <c r="D67" s="505"/>
      <c r="E67" s="492"/>
      <c r="F67" s="542"/>
      <c r="G67" s="506"/>
    </row>
    <row r="68" spans="2:7" ht="21.75" customHeight="1">
      <c r="B68" s="464"/>
      <c r="C68" s="505"/>
      <c r="D68" s="505"/>
      <c r="E68" s="492"/>
      <c r="F68" s="542"/>
      <c r="G68" s="506"/>
    </row>
    <row r="69" spans="2:7" ht="21.75" customHeight="1"/>
    <row r="70" spans="2:7" ht="21.75" customHeight="1"/>
    <row r="71" spans="2:7" ht="21.75" customHeight="1"/>
    <row r="72" spans="2:7" ht="21.75" customHeight="1"/>
    <row r="73" spans="2:7" ht="21.75" customHeight="1"/>
    <row r="74" spans="2:7" ht="21.75" customHeight="1"/>
    <row r="75" spans="2:7" ht="21.75" customHeight="1"/>
    <row r="76" spans="2:7" ht="21.75" customHeight="1"/>
    <row r="77" spans="2:7" ht="21.75" customHeight="1"/>
    <row r="78" spans="2:7" ht="21.75" customHeight="1"/>
    <row r="79" spans="2:7" ht="21.75" customHeight="1"/>
    <row r="80" spans="2:7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</sheetData>
  <mergeCells count="15">
    <mergeCell ref="C63:D63"/>
    <mergeCell ref="C52:D52"/>
    <mergeCell ref="C59:D59"/>
    <mergeCell ref="C56:D56"/>
    <mergeCell ref="B2:G2"/>
    <mergeCell ref="C7:D7"/>
    <mergeCell ref="C48:D48"/>
    <mergeCell ref="C51:D51"/>
    <mergeCell ref="G5:G6"/>
    <mergeCell ref="E5:F5"/>
    <mergeCell ref="B5:B6"/>
    <mergeCell ref="C5:D6"/>
    <mergeCell ref="E3:G3"/>
    <mergeCell ref="E4:G4"/>
    <mergeCell ref="C60:D60"/>
  </mergeCells>
  <phoneticPr fontId="0" type="noConversion"/>
  <pageMargins left="0.47244094488188981" right="0.15748031496062992" top="0.70866141732283472" bottom="1" header="0.35433070866141736" footer="0"/>
  <pageSetup paperSize="9" scale="95" orientation="portrait" r:id="rId1"/>
  <headerFooter alignWithMargins="0">
    <oddHeader>&amp;Rปร.4  แผ่นที่   &amp;P/8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S224"/>
  <sheetViews>
    <sheetView showGridLines="0" tabSelected="1" zoomScale="90" zoomScaleNormal="90" workbookViewId="0">
      <selection activeCell="G209" sqref="G209"/>
    </sheetView>
  </sheetViews>
  <sheetFormatPr defaultRowHeight="19.5" customHeight="1"/>
  <cols>
    <col min="1" max="1" width="1.33203125" style="148" customWidth="1"/>
    <col min="2" max="2" width="4.6640625" style="148" customWidth="1"/>
    <col min="3" max="3" width="11.5" style="148" customWidth="1"/>
    <col min="4" max="4" width="32.5" style="148" customWidth="1"/>
    <col min="5" max="5" width="7.1640625" style="148" customWidth="1"/>
    <col min="6" max="6" width="9.83203125" style="148" customWidth="1"/>
    <col min="7" max="7" width="10.6640625" style="149" customWidth="1"/>
    <col min="8" max="8" width="16.1640625" style="355" bestFit="1" customWidth="1"/>
    <col min="9" max="9" width="10.1640625" style="149" customWidth="1"/>
    <col min="10" max="10" width="13.33203125" style="150" bestFit="1" customWidth="1"/>
    <col min="11" max="11" width="15.1640625" style="342" customWidth="1"/>
    <col min="12" max="12" width="14.1640625" style="148" customWidth="1"/>
    <col min="13" max="14" width="8.33203125" style="148" customWidth="1"/>
    <col min="15" max="15" width="10.83203125" style="151" customWidth="1"/>
    <col min="16" max="16" width="10.6640625" style="151" customWidth="1"/>
    <col min="17" max="17" width="10.33203125" style="150" customWidth="1"/>
    <col min="18" max="18" width="14.6640625" style="151" customWidth="1"/>
    <col min="19" max="16384" width="9.33203125" style="148"/>
  </cols>
  <sheetData>
    <row r="1" spans="1:19" s="426" customFormat="1" ht="21" customHeight="1">
      <c r="G1" s="427"/>
      <c r="H1" s="428"/>
      <c r="I1" s="427"/>
      <c r="J1" s="429"/>
      <c r="K1" s="335"/>
      <c r="O1" s="168"/>
      <c r="P1" s="168"/>
      <c r="Q1" s="429"/>
      <c r="R1" s="168"/>
    </row>
    <row r="2" spans="1:19" s="426" customFormat="1" ht="30.75" customHeight="1">
      <c r="B2" s="430" t="s">
        <v>0</v>
      </c>
      <c r="C2" s="431"/>
      <c r="D2" s="431"/>
      <c r="E2" s="431"/>
      <c r="F2" s="432"/>
      <c r="G2" s="431"/>
      <c r="H2" s="433"/>
      <c r="I2" s="431"/>
      <c r="J2" s="431"/>
      <c r="K2" s="434"/>
    </row>
    <row r="3" spans="1:19" ht="19.5" customHeight="1">
      <c r="A3" s="415"/>
      <c r="B3" s="416" t="s">
        <v>226</v>
      </c>
      <c r="C3" s="417"/>
      <c r="D3" s="418" t="s">
        <v>293</v>
      </c>
      <c r="E3" s="239"/>
      <c r="F3" s="413"/>
      <c r="G3" s="239"/>
      <c r="H3" s="414"/>
      <c r="I3" s="612" t="s">
        <v>224</v>
      </c>
      <c r="J3" s="613"/>
      <c r="K3" s="614"/>
      <c r="O3" s="148"/>
      <c r="P3" s="148"/>
      <c r="Q3" s="148"/>
      <c r="R3" s="148"/>
    </row>
    <row r="4" spans="1:19" ht="19.5" customHeight="1">
      <c r="A4" s="415"/>
      <c r="B4" s="416" t="s">
        <v>294</v>
      </c>
      <c r="C4" s="417"/>
      <c r="D4" s="418" t="s">
        <v>295</v>
      </c>
      <c r="E4" s="239"/>
      <c r="F4" s="413"/>
      <c r="G4" s="239"/>
      <c r="H4" s="414"/>
      <c r="I4" s="615" t="s">
        <v>279</v>
      </c>
      <c r="J4" s="616"/>
      <c r="K4" s="617"/>
      <c r="O4" s="148"/>
      <c r="P4" s="148"/>
      <c r="Q4" s="148"/>
      <c r="R4" s="148"/>
    </row>
    <row r="5" spans="1:19" ht="19.5" customHeight="1">
      <c r="A5" s="415"/>
      <c r="B5" s="416" t="s">
        <v>301</v>
      </c>
      <c r="C5" s="417"/>
      <c r="D5" s="517" t="s">
        <v>302</v>
      </c>
      <c r="E5" s="239"/>
      <c r="F5" s="558" t="s">
        <v>305</v>
      </c>
      <c r="G5" s="556"/>
      <c r="H5" s="557"/>
      <c r="I5" s="419" t="s">
        <v>189</v>
      </c>
      <c r="J5" s="420">
        <v>16603</v>
      </c>
      <c r="K5" s="421" t="s">
        <v>48</v>
      </c>
      <c r="O5" s="148"/>
      <c r="P5" s="148"/>
      <c r="Q5" s="148"/>
      <c r="R5" s="148"/>
    </row>
    <row r="6" spans="1:19" ht="19.5" customHeight="1">
      <c r="A6" s="415"/>
      <c r="B6" s="422" t="s">
        <v>296</v>
      </c>
      <c r="C6" s="152"/>
      <c r="D6" s="152" t="s">
        <v>2</v>
      </c>
      <c r="E6" s="152"/>
      <c r="F6" s="554" t="s">
        <v>2</v>
      </c>
      <c r="G6" s="555"/>
      <c r="H6" s="356"/>
      <c r="I6" s="423" t="s">
        <v>188</v>
      </c>
      <c r="J6" s="424">
        <v>10</v>
      </c>
      <c r="K6" s="425" t="s">
        <v>76</v>
      </c>
      <c r="O6" s="148"/>
      <c r="P6" s="148"/>
      <c r="Q6" s="148"/>
      <c r="R6" s="148"/>
    </row>
    <row r="7" spans="1:19" ht="7.5" customHeight="1">
      <c r="B7" s="153"/>
      <c r="C7" s="154"/>
      <c r="D7" s="154"/>
      <c r="E7" s="155"/>
      <c r="F7" s="154"/>
      <c r="G7" s="154"/>
      <c r="H7" s="357"/>
      <c r="I7" s="155"/>
      <c r="J7" s="156"/>
      <c r="K7" s="336" t="s">
        <v>2</v>
      </c>
      <c r="O7" s="148"/>
      <c r="P7" s="148"/>
      <c r="Q7" s="148"/>
      <c r="R7" s="148"/>
    </row>
    <row r="8" spans="1:19" ht="21" customHeight="1">
      <c r="B8" s="157" t="s">
        <v>3</v>
      </c>
      <c r="C8" s="158" t="s">
        <v>4</v>
      </c>
      <c r="D8" s="158"/>
      <c r="E8" s="157" t="s">
        <v>5</v>
      </c>
      <c r="F8" s="159" t="s">
        <v>6</v>
      </c>
      <c r="G8" s="160" t="s">
        <v>8</v>
      </c>
      <c r="H8" s="358"/>
      <c r="I8" s="161" t="s">
        <v>9</v>
      </c>
      <c r="J8" s="162"/>
      <c r="K8" s="337" t="s">
        <v>10</v>
      </c>
      <c r="O8" s="148"/>
      <c r="P8" s="148"/>
      <c r="Q8" s="148"/>
      <c r="R8" s="148"/>
      <c r="S8" s="163"/>
    </row>
    <row r="9" spans="1:19" ht="21" customHeight="1">
      <c r="B9" s="164" t="s">
        <v>2</v>
      </c>
      <c r="C9" s="165"/>
      <c r="D9" s="165"/>
      <c r="E9" s="164"/>
      <c r="F9" s="165"/>
      <c r="G9" s="166" t="s">
        <v>11</v>
      </c>
      <c r="H9" s="359" t="s">
        <v>12</v>
      </c>
      <c r="I9" s="166" t="s">
        <v>11</v>
      </c>
      <c r="J9" s="167" t="s">
        <v>12</v>
      </c>
      <c r="K9" s="338"/>
      <c r="O9" s="148"/>
      <c r="P9" s="148"/>
      <c r="Q9" s="148"/>
      <c r="R9" s="148"/>
      <c r="S9" s="163"/>
    </row>
    <row r="10" spans="1:19" ht="21" customHeight="1">
      <c r="B10" s="182"/>
      <c r="C10" s="183" t="s">
        <v>197</v>
      </c>
      <c r="D10" s="184"/>
      <c r="E10" s="185"/>
      <c r="F10" s="186"/>
      <c r="G10" s="187"/>
      <c r="H10" s="374"/>
      <c r="I10" s="189"/>
      <c r="J10" s="188"/>
      <c r="K10" s="379"/>
      <c r="O10" s="148"/>
      <c r="P10" s="148"/>
      <c r="Q10" s="148"/>
      <c r="R10" s="148"/>
      <c r="S10" s="163"/>
    </row>
    <row r="11" spans="1:19" ht="21" customHeight="1">
      <c r="B11" s="185">
        <v>1</v>
      </c>
      <c r="C11" s="190" t="s">
        <v>217</v>
      </c>
      <c r="D11" s="191"/>
      <c r="E11" s="192" t="s">
        <v>22</v>
      </c>
      <c r="F11" s="193">
        <v>3</v>
      </c>
      <c r="G11" s="194"/>
      <c r="H11" s="193"/>
      <c r="I11" s="193"/>
      <c r="J11" s="193"/>
      <c r="K11" s="380"/>
      <c r="O11" s="148"/>
      <c r="P11" s="148"/>
      <c r="Q11" s="148"/>
      <c r="R11" s="148"/>
      <c r="S11" s="163"/>
    </row>
    <row r="12" spans="1:19" ht="21" customHeight="1">
      <c r="B12" s="185">
        <v>2</v>
      </c>
      <c r="C12" s="195" t="s">
        <v>284</v>
      </c>
      <c r="D12" s="184"/>
      <c r="E12" s="196"/>
      <c r="F12" s="186"/>
      <c r="G12" s="187"/>
      <c r="H12" s="374"/>
      <c r="I12" s="189"/>
      <c r="J12" s="188"/>
      <c r="K12" s="381"/>
      <c r="O12" s="148"/>
      <c r="P12" s="148"/>
      <c r="Q12" s="148"/>
      <c r="R12" s="148"/>
      <c r="S12" s="163"/>
    </row>
    <row r="13" spans="1:19" ht="21" customHeight="1">
      <c r="B13" s="185"/>
      <c r="C13" s="195" t="s">
        <v>283</v>
      </c>
      <c r="D13" s="184"/>
      <c r="E13" s="196" t="s">
        <v>28</v>
      </c>
      <c r="F13" s="193">
        <v>138</v>
      </c>
      <c r="G13" s="187"/>
      <c r="H13" s="374"/>
      <c r="I13" s="193"/>
      <c r="J13" s="193"/>
      <c r="K13" s="381"/>
      <c r="O13" s="148"/>
      <c r="P13" s="148"/>
      <c r="Q13" s="148"/>
      <c r="R13" s="148"/>
      <c r="S13" s="163"/>
    </row>
    <row r="14" spans="1:19" ht="21" customHeight="1">
      <c r="B14" s="185">
        <v>3</v>
      </c>
      <c r="C14" s="197" t="s">
        <v>160</v>
      </c>
      <c r="D14" s="198"/>
      <c r="E14" s="192"/>
      <c r="F14" s="193"/>
      <c r="G14" s="187"/>
      <c r="H14" s="374"/>
      <c r="I14" s="193"/>
      <c r="J14" s="193"/>
      <c r="K14" s="381"/>
      <c r="O14" s="148"/>
      <c r="P14" s="148"/>
      <c r="Q14" s="148"/>
      <c r="R14" s="148"/>
      <c r="S14" s="163"/>
    </row>
    <row r="15" spans="1:19" ht="21" customHeight="1">
      <c r="B15" s="185"/>
      <c r="C15" s="197" t="s">
        <v>227</v>
      </c>
      <c r="D15" s="198"/>
      <c r="E15" s="192" t="s">
        <v>22</v>
      </c>
      <c r="F15" s="193">
        <v>1</v>
      </c>
      <c r="G15" s="187"/>
      <c r="H15" s="374"/>
      <c r="I15" s="193"/>
      <c r="J15" s="193"/>
      <c r="K15" s="381"/>
      <c r="O15" s="148"/>
      <c r="P15" s="148"/>
      <c r="Q15" s="148"/>
      <c r="R15" s="148"/>
      <c r="S15" s="163"/>
    </row>
    <row r="16" spans="1:19" ht="21" customHeight="1">
      <c r="B16" s="185">
        <v>4</v>
      </c>
      <c r="C16" s="199" t="s">
        <v>177</v>
      </c>
      <c r="D16" s="200"/>
      <c r="E16" s="196"/>
      <c r="F16" s="193"/>
      <c r="G16" s="201"/>
      <c r="H16" s="375"/>
      <c r="I16" s="193"/>
      <c r="J16" s="193"/>
      <c r="K16" s="382"/>
      <c r="O16" s="148"/>
      <c r="P16" s="148"/>
      <c r="Q16" s="148"/>
      <c r="R16" s="148"/>
      <c r="S16" s="163"/>
    </row>
    <row r="17" spans="2:19" ht="21" customHeight="1">
      <c r="B17" s="185"/>
      <c r="C17" s="199" t="s">
        <v>252</v>
      </c>
      <c r="D17" s="200"/>
      <c r="E17" s="196" t="s">
        <v>28</v>
      </c>
      <c r="F17" s="193">
        <v>138</v>
      </c>
      <c r="G17" s="201"/>
      <c r="H17" s="375"/>
      <c r="I17" s="193"/>
      <c r="J17" s="193"/>
      <c r="K17" s="382"/>
      <c r="O17" s="148"/>
      <c r="P17" s="148"/>
      <c r="Q17" s="148"/>
      <c r="R17" s="148"/>
      <c r="S17" s="163"/>
    </row>
    <row r="18" spans="2:19" ht="21" customHeight="1">
      <c r="B18" s="185">
        <v>5</v>
      </c>
      <c r="C18" s="195" t="s">
        <v>254</v>
      </c>
      <c r="D18" s="184"/>
      <c r="E18" s="196" t="s">
        <v>28</v>
      </c>
      <c r="F18" s="193">
        <v>138</v>
      </c>
      <c r="G18" s="194"/>
      <c r="H18" s="194"/>
      <c r="I18" s="189"/>
      <c r="J18" s="188"/>
      <c r="K18" s="381"/>
      <c r="L18" s="169"/>
      <c r="O18" s="148"/>
      <c r="P18" s="148"/>
      <c r="Q18" s="148"/>
      <c r="R18" s="148"/>
      <c r="S18" s="163"/>
    </row>
    <row r="19" spans="2:19" ht="21" customHeight="1">
      <c r="B19" s="185">
        <v>6</v>
      </c>
      <c r="C19" s="195" t="s">
        <v>13</v>
      </c>
      <c r="D19" s="184"/>
      <c r="E19" s="196" t="s">
        <v>14</v>
      </c>
      <c r="F19" s="193">
        <v>2153</v>
      </c>
      <c r="G19" s="202"/>
      <c r="H19" s="194"/>
      <c r="I19" s="202"/>
      <c r="J19" s="188"/>
      <c r="K19" s="381"/>
      <c r="O19" s="148"/>
      <c r="P19" s="148"/>
      <c r="Q19" s="148"/>
      <c r="R19" s="148"/>
      <c r="S19" s="163"/>
    </row>
    <row r="20" spans="2:19" ht="21" customHeight="1">
      <c r="B20" s="185">
        <v>7</v>
      </c>
      <c r="C20" s="195" t="s">
        <v>186</v>
      </c>
      <c r="D20" s="184"/>
      <c r="E20" s="196" t="s">
        <v>14</v>
      </c>
      <c r="F20" s="193">
        <v>458</v>
      </c>
      <c r="G20" s="202"/>
      <c r="H20" s="194"/>
      <c r="I20" s="202"/>
      <c r="J20" s="188"/>
      <c r="K20" s="381"/>
      <c r="O20" s="148"/>
      <c r="P20" s="148"/>
      <c r="Q20" s="148"/>
      <c r="R20" s="148"/>
      <c r="S20" s="163"/>
    </row>
    <row r="21" spans="2:19" ht="21" customHeight="1">
      <c r="B21" s="185">
        <v>8</v>
      </c>
      <c r="C21" s="195" t="s">
        <v>15</v>
      </c>
      <c r="D21" s="184"/>
      <c r="E21" s="196" t="s">
        <v>14</v>
      </c>
      <c r="F21" s="193">
        <v>178</v>
      </c>
      <c r="G21" s="202"/>
      <c r="H21" s="194"/>
      <c r="I21" s="202"/>
      <c r="J21" s="188"/>
      <c r="K21" s="381"/>
      <c r="O21" s="148"/>
      <c r="P21" s="148"/>
      <c r="Q21" s="148"/>
      <c r="R21" s="148"/>
      <c r="S21" s="163"/>
    </row>
    <row r="22" spans="2:19" ht="21" customHeight="1">
      <c r="B22" s="185">
        <v>9</v>
      </c>
      <c r="C22" s="203" t="s">
        <v>26</v>
      </c>
      <c r="D22" s="184"/>
      <c r="E22" s="192" t="s">
        <v>14</v>
      </c>
      <c r="F22" s="193">
        <v>103</v>
      </c>
      <c r="G22" s="552"/>
      <c r="H22" s="193"/>
      <c r="I22" s="202"/>
      <c r="J22" s="193"/>
      <c r="K22" s="380"/>
      <c r="O22" s="148"/>
      <c r="P22" s="148"/>
      <c r="Q22" s="148"/>
      <c r="R22" s="148"/>
      <c r="S22" s="163"/>
    </row>
    <row r="23" spans="2:19" ht="21" customHeight="1">
      <c r="B23" s="185">
        <v>10</v>
      </c>
      <c r="C23" s="203" t="s">
        <v>87</v>
      </c>
      <c r="D23" s="184"/>
      <c r="E23" s="192" t="s">
        <v>14</v>
      </c>
      <c r="F23" s="193">
        <v>2091</v>
      </c>
      <c r="G23" s="194"/>
      <c r="H23" s="193"/>
      <c r="I23" s="202"/>
      <c r="J23" s="193"/>
      <c r="K23" s="380"/>
      <c r="O23" s="148"/>
      <c r="P23" s="148"/>
      <c r="Q23" s="148"/>
      <c r="R23" s="148"/>
      <c r="S23" s="163"/>
    </row>
    <row r="24" spans="2:19" ht="21" customHeight="1">
      <c r="B24" s="185">
        <v>11</v>
      </c>
      <c r="C24" s="203" t="s">
        <v>88</v>
      </c>
      <c r="D24" s="184"/>
      <c r="E24" s="192" t="s">
        <v>14</v>
      </c>
      <c r="F24" s="193">
        <v>3918</v>
      </c>
      <c r="G24" s="194"/>
      <c r="H24" s="193"/>
      <c r="I24" s="202"/>
      <c r="J24" s="193"/>
      <c r="K24" s="380"/>
      <c r="O24" s="148"/>
      <c r="P24" s="148"/>
      <c r="Q24" s="148"/>
      <c r="R24" s="148"/>
      <c r="S24" s="163"/>
    </row>
    <row r="25" spans="2:19" ht="21" customHeight="1">
      <c r="B25" s="185">
        <v>12</v>
      </c>
      <c r="C25" s="195" t="s">
        <v>287</v>
      </c>
      <c r="D25" s="184"/>
      <c r="E25" s="192"/>
      <c r="F25" s="193"/>
      <c r="G25" s="194"/>
      <c r="H25" s="193"/>
      <c r="I25" s="189"/>
      <c r="J25" s="193"/>
      <c r="K25" s="383"/>
      <c r="O25" s="148"/>
      <c r="P25" s="148"/>
      <c r="Q25" s="148"/>
      <c r="R25" s="148"/>
      <c r="S25" s="163"/>
    </row>
    <row r="26" spans="2:19" ht="21" customHeight="1">
      <c r="B26" s="185"/>
      <c r="C26" s="204" t="s">
        <v>288</v>
      </c>
      <c r="D26" s="184"/>
      <c r="E26" s="205" t="s">
        <v>16</v>
      </c>
      <c r="F26" s="206">
        <v>11976</v>
      </c>
      <c r="G26" s="207"/>
      <c r="H26" s="376"/>
      <c r="I26" s="207"/>
      <c r="J26" s="208"/>
      <c r="K26" s="384"/>
      <c r="O26" s="148"/>
      <c r="P26" s="148"/>
      <c r="Q26" s="148"/>
      <c r="R26" s="148"/>
      <c r="S26" s="163"/>
    </row>
    <row r="27" spans="2:19" ht="21" customHeight="1">
      <c r="B27" s="185"/>
      <c r="C27" s="204" t="s">
        <v>161</v>
      </c>
      <c r="D27" s="184"/>
      <c r="E27" s="205" t="s">
        <v>86</v>
      </c>
      <c r="F27" s="206">
        <v>3593</v>
      </c>
      <c r="G27" s="209"/>
      <c r="H27" s="376"/>
      <c r="I27" s="207"/>
      <c r="J27" s="208"/>
      <c r="K27" s="384"/>
      <c r="O27" s="148"/>
      <c r="P27" s="148"/>
      <c r="Q27" s="148"/>
      <c r="R27" s="148"/>
      <c r="S27" s="163"/>
    </row>
    <row r="28" spans="2:19" ht="21" customHeight="1">
      <c r="B28" s="185"/>
      <c r="C28" s="204" t="s">
        <v>162</v>
      </c>
      <c r="D28" s="184"/>
      <c r="E28" s="205" t="s">
        <v>16</v>
      </c>
      <c r="F28" s="206">
        <v>7328</v>
      </c>
      <c r="G28" s="207"/>
      <c r="H28" s="376"/>
      <c r="I28" s="189"/>
      <c r="J28" s="208"/>
      <c r="K28" s="384"/>
      <c r="O28" s="148"/>
      <c r="P28" s="148"/>
      <c r="Q28" s="148"/>
      <c r="R28" s="148"/>
      <c r="S28" s="163"/>
    </row>
    <row r="29" spans="2:19" ht="21" customHeight="1">
      <c r="B29" s="185"/>
      <c r="C29" s="204" t="s">
        <v>163</v>
      </c>
      <c r="D29" s="184"/>
      <c r="E29" s="205" t="s">
        <v>16</v>
      </c>
      <c r="F29" s="206">
        <v>16624</v>
      </c>
      <c r="G29" s="207"/>
      <c r="H29" s="376"/>
      <c r="I29" s="189"/>
      <c r="J29" s="208"/>
      <c r="K29" s="384"/>
      <c r="O29" s="148"/>
      <c r="P29" s="148"/>
      <c r="Q29" s="148"/>
      <c r="R29" s="148"/>
      <c r="S29" s="163"/>
    </row>
    <row r="30" spans="2:19" ht="21" customHeight="1">
      <c r="B30" s="185"/>
      <c r="C30" s="204" t="s">
        <v>164</v>
      </c>
      <c r="D30" s="184"/>
      <c r="E30" s="205" t="s">
        <v>21</v>
      </c>
      <c r="F30" s="210">
        <v>2469</v>
      </c>
      <c r="G30" s="207"/>
      <c r="H30" s="376"/>
      <c r="I30" s="189"/>
      <c r="J30" s="208"/>
      <c r="K30" s="384"/>
      <c r="O30" s="148"/>
      <c r="P30" s="148"/>
      <c r="Q30" s="148"/>
      <c r="R30" s="148"/>
      <c r="S30" s="163"/>
    </row>
    <row r="31" spans="2:19" ht="21" customHeight="1">
      <c r="B31" s="185"/>
      <c r="C31" s="204" t="s">
        <v>303</v>
      </c>
      <c r="D31" s="184"/>
      <c r="E31" s="205" t="s">
        <v>21</v>
      </c>
      <c r="F31" s="210">
        <v>2166</v>
      </c>
      <c r="G31" s="211"/>
      <c r="H31" s="377"/>
      <c r="I31" s="189"/>
      <c r="J31" s="212"/>
      <c r="K31" s="385"/>
      <c r="O31" s="148"/>
      <c r="P31" s="148"/>
      <c r="Q31" s="148"/>
      <c r="R31" s="148"/>
      <c r="S31" s="163"/>
    </row>
    <row r="32" spans="2:19" ht="21" customHeight="1">
      <c r="B32" s="185">
        <v>13</v>
      </c>
      <c r="C32" s="195" t="s">
        <v>17</v>
      </c>
      <c r="D32" s="184"/>
      <c r="E32" s="196" t="s">
        <v>18</v>
      </c>
      <c r="F32" s="186">
        <v>5988</v>
      </c>
      <c r="G32" s="211"/>
      <c r="H32" s="374"/>
      <c r="I32" s="193"/>
      <c r="J32" s="188"/>
      <c r="K32" s="381"/>
      <c r="O32" s="148"/>
      <c r="P32" s="148"/>
      <c r="Q32" s="148"/>
      <c r="R32" s="148"/>
      <c r="S32" s="163"/>
    </row>
    <row r="33" spans="2:19" ht="21" customHeight="1">
      <c r="B33" s="185">
        <v>14</v>
      </c>
      <c r="C33" s="203" t="s">
        <v>46</v>
      </c>
      <c r="D33" s="184"/>
      <c r="E33" s="196" t="s">
        <v>18</v>
      </c>
      <c r="F33" s="186">
        <v>53</v>
      </c>
      <c r="G33" s="332"/>
      <c r="H33" s="360"/>
      <c r="I33" s="213"/>
      <c r="J33" s="409"/>
      <c r="K33" s="339"/>
      <c r="O33" s="148"/>
      <c r="P33" s="148"/>
      <c r="Q33" s="148"/>
      <c r="R33" s="148"/>
      <c r="S33" s="163"/>
    </row>
    <row r="34" spans="2:19" ht="21" customHeight="1">
      <c r="B34" s="185"/>
      <c r="C34" s="203" t="s">
        <v>272</v>
      </c>
      <c r="D34" s="184"/>
      <c r="E34" s="196" t="s">
        <v>18</v>
      </c>
      <c r="F34" s="186">
        <v>45546</v>
      </c>
      <c r="G34" s="332"/>
      <c r="H34" s="360"/>
      <c r="I34" s="213"/>
      <c r="J34" s="409"/>
      <c r="K34" s="339"/>
      <c r="O34" s="148"/>
      <c r="P34" s="148"/>
      <c r="Q34" s="148"/>
      <c r="R34" s="148"/>
      <c r="S34" s="163"/>
    </row>
    <row r="35" spans="2:19" ht="21" customHeight="1">
      <c r="B35" s="185">
        <v>15</v>
      </c>
      <c r="C35" s="203" t="s">
        <v>47</v>
      </c>
      <c r="D35" s="184"/>
      <c r="E35" s="196" t="s">
        <v>18</v>
      </c>
      <c r="F35" s="186">
        <v>204815</v>
      </c>
      <c r="G35" s="333"/>
      <c r="H35" s="360"/>
      <c r="I35" s="213"/>
      <c r="J35" s="408"/>
      <c r="K35" s="340"/>
      <c r="O35" s="148"/>
      <c r="P35" s="148"/>
      <c r="Q35" s="148"/>
      <c r="R35" s="148"/>
      <c r="S35" s="163"/>
    </row>
    <row r="36" spans="2:19" ht="21" customHeight="1">
      <c r="B36" s="216"/>
      <c r="C36" s="203" t="s">
        <v>273</v>
      </c>
      <c r="D36" s="217"/>
      <c r="E36" s="196" t="s">
        <v>18</v>
      </c>
      <c r="F36" s="218">
        <v>62128</v>
      </c>
      <c r="G36" s="333"/>
      <c r="H36" s="361"/>
      <c r="I36" s="213"/>
      <c r="J36" s="408"/>
      <c r="K36" s="340"/>
      <c r="O36" s="148"/>
      <c r="P36" s="148"/>
      <c r="Q36" s="148"/>
      <c r="R36" s="148"/>
      <c r="S36" s="163"/>
    </row>
    <row r="37" spans="2:19" ht="21" customHeight="1">
      <c r="B37" s="216"/>
      <c r="C37" s="203" t="s">
        <v>274</v>
      </c>
      <c r="D37" s="217"/>
      <c r="E37" s="196" t="s">
        <v>18</v>
      </c>
      <c r="F37" s="218">
        <v>60073</v>
      </c>
      <c r="G37" s="333"/>
      <c r="H37" s="361"/>
      <c r="I37" s="213"/>
      <c r="J37" s="408"/>
      <c r="K37" s="340"/>
      <c r="O37" s="148"/>
      <c r="P37" s="148"/>
      <c r="Q37" s="148"/>
      <c r="R37" s="148"/>
      <c r="S37" s="163"/>
    </row>
    <row r="38" spans="2:19" ht="21" customHeight="1">
      <c r="B38" s="216"/>
      <c r="C38" s="203" t="s">
        <v>275</v>
      </c>
      <c r="D38" s="217"/>
      <c r="E38" s="196" t="s">
        <v>18</v>
      </c>
      <c r="F38" s="218">
        <v>147304</v>
      </c>
      <c r="G38" s="333"/>
      <c r="H38" s="361"/>
      <c r="I38" s="213"/>
      <c r="J38" s="408"/>
      <c r="K38" s="340"/>
      <c r="O38" s="148"/>
      <c r="P38" s="148"/>
      <c r="Q38" s="148"/>
      <c r="R38" s="148"/>
      <c r="S38" s="163"/>
    </row>
    <row r="39" spans="2:19" ht="21" customHeight="1">
      <c r="B39" s="216">
        <v>16</v>
      </c>
      <c r="C39" s="203" t="s">
        <v>276</v>
      </c>
      <c r="D39" s="217"/>
      <c r="E39" s="196" t="s">
        <v>18</v>
      </c>
      <c r="F39" s="218">
        <v>163399</v>
      </c>
      <c r="G39" s="334"/>
      <c r="H39" s="361"/>
      <c r="I39" s="213"/>
      <c r="J39" s="408"/>
      <c r="K39" s="340"/>
      <c r="O39" s="148"/>
      <c r="P39" s="148"/>
      <c r="Q39" s="148"/>
      <c r="R39" s="148"/>
      <c r="S39" s="163"/>
    </row>
    <row r="40" spans="2:19" ht="21" customHeight="1">
      <c r="B40" s="216"/>
      <c r="C40" s="203" t="s">
        <v>277</v>
      </c>
      <c r="D40" s="217"/>
      <c r="E40" s="196" t="s">
        <v>18</v>
      </c>
      <c r="F40" s="218">
        <v>134996</v>
      </c>
      <c r="G40" s="334"/>
      <c r="H40" s="361"/>
      <c r="I40" s="219"/>
      <c r="J40" s="408"/>
      <c r="K40" s="340"/>
      <c r="O40" s="148"/>
      <c r="P40" s="148"/>
      <c r="Q40" s="148"/>
      <c r="R40" s="148"/>
      <c r="S40" s="163"/>
    </row>
    <row r="41" spans="2:19" ht="21" customHeight="1">
      <c r="B41" s="220">
        <v>17</v>
      </c>
      <c r="C41" s="221" t="s">
        <v>19</v>
      </c>
      <c r="D41" s="222"/>
      <c r="E41" s="223" t="s">
        <v>18</v>
      </c>
      <c r="F41" s="224">
        <v>24549</v>
      </c>
      <c r="G41" s="225"/>
      <c r="H41" s="362"/>
      <c r="I41" s="226"/>
      <c r="J41" s="410"/>
      <c r="K41" s="341"/>
      <c r="O41" s="148"/>
      <c r="P41" s="148"/>
      <c r="Q41" s="148"/>
      <c r="R41" s="148"/>
      <c r="S41" s="163"/>
    </row>
    <row r="42" spans="2:19" s="163" customFormat="1" ht="21" customHeight="1">
      <c r="B42" s="418" t="str">
        <f>B3</f>
        <v>โครงการก่อสร้าง</v>
      </c>
      <c r="C42" s="435"/>
      <c r="D42" s="418" t="str">
        <f>D3</f>
        <v>อาคารจอดรถ 10 ชั้น</v>
      </c>
      <c r="E42" s="436"/>
      <c r="F42" s="437"/>
      <c r="G42" s="438"/>
      <c r="H42" s="439"/>
      <c r="I42" s="440"/>
      <c r="J42" s="441"/>
      <c r="K42" s="442"/>
    </row>
    <row r="43" spans="2:19" s="163" customFormat="1" ht="21" customHeight="1">
      <c r="B43" s="418" t="str">
        <f>B4</f>
        <v xml:space="preserve">สถานที่ก่อสร้าง              </v>
      </c>
      <c r="C43" s="435"/>
      <c r="D43" s="418" t="str">
        <f>D4</f>
        <v>โรงพยาบาลเลย อำเภอเมืองเลย จังหวัดเลย</v>
      </c>
      <c r="E43" s="436"/>
      <c r="F43" s="437" t="str">
        <f>I3</f>
        <v xml:space="preserve"> แบบเลขที่ 10562 +10562/1</v>
      </c>
      <c r="G43" s="438"/>
      <c r="H43" s="439"/>
      <c r="I43" s="440"/>
      <c r="J43" s="441"/>
      <c r="K43" s="442"/>
    </row>
    <row r="44" spans="2:19" ht="21" customHeight="1">
      <c r="B44" s="227" t="s">
        <v>3</v>
      </c>
      <c r="C44" s="228" t="s">
        <v>4</v>
      </c>
      <c r="D44" s="228"/>
      <c r="E44" s="227" t="s">
        <v>5</v>
      </c>
      <c r="F44" s="229" t="s">
        <v>6</v>
      </c>
      <c r="G44" s="160" t="s">
        <v>8</v>
      </c>
      <c r="H44" s="358"/>
      <c r="I44" s="161" t="s">
        <v>9</v>
      </c>
      <c r="J44" s="162"/>
      <c r="K44" s="337" t="s">
        <v>10</v>
      </c>
      <c r="O44" s="148"/>
      <c r="P44" s="148"/>
      <c r="Q44" s="148"/>
      <c r="R44" s="148"/>
      <c r="S44" s="163"/>
    </row>
    <row r="45" spans="2:19" ht="21" customHeight="1">
      <c r="B45" s="230" t="s">
        <v>2</v>
      </c>
      <c r="C45" s="231"/>
      <c r="D45" s="231"/>
      <c r="E45" s="230"/>
      <c r="F45" s="231"/>
      <c r="G45" s="166" t="s">
        <v>11</v>
      </c>
      <c r="H45" s="359" t="s">
        <v>12</v>
      </c>
      <c r="I45" s="166" t="s">
        <v>11</v>
      </c>
      <c r="J45" s="167" t="s">
        <v>12</v>
      </c>
      <c r="K45" s="338"/>
      <c r="O45" s="148"/>
      <c r="P45" s="148"/>
      <c r="Q45" s="148"/>
      <c r="R45" s="148"/>
      <c r="S45" s="163"/>
    </row>
    <row r="46" spans="2:19" ht="21" customHeight="1">
      <c r="B46" s="216">
        <v>18</v>
      </c>
      <c r="C46" s="195" t="s">
        <v>228</v>
      </c>
      <c r="D46" s="217"/>
      <c r="E46" s="196" t="s">
        <v>22</v>
      </c>
      <c r="F46" s="218">
        <v>3512</v>
      </c>
      <c r="G46" s="232"/>
      <c r="H46" s="378"/>
      <c r="I46" s="193"/>
      <c r="J46" s="214"/>
      <c r="K46" s="386"/>
      <c r="L46" s="170"/>
      <c r="O46" s="148"/>
      <c r="P46" s="148"/>
      <c r="Q46" s="148"/>
      <c r="R46" s="148"/>
      <c r="S46" s="163"/>
    </row>
    <row r="47" spans="2:19" ht="21" customHeight="1">
      <c r="B47" s="216">
        <v>19</v>
      </c>
      <c r="C47" s="195" t="s">
        <v>20</v>
      </c>
      <c r="D47" s="217"/>
      <c r="E47" s="196" t="s">
        <v>257</v>
      </c>
      <c r="F47" s="218">
        <v>1920</v>
      </c>
      <c r="G47" s="232"/>
      <c r="H47" s="378"/>
      <c r="I47" s="193"/>
      <c r="J47" s="214"/>
      <c r="K47" s="386"/>
      <c r="L47" s="171"/>
      <c r="O47" s="148"/>
      <c r="P47" s="148"/>
      <c r="Q47" s="148"/>
      <c r="R47" s="148"/>
      <c r="S47" s="163"/>
    </row>
    <row r="48" spans="2:19" ht="21" customHeight="1">
      <c r="B48" s="216">
        <v>20</v>
      </c>
      <c r="C48" s="233" t="s">
        <v>89</v>
      </c>
      <c r="D48" s="217"/>
      <c r="E48" s="196" t="s">
        <v>21</v>
      </c>
      <c r="F48" s="218">
        <v>48</v>
      </c>
      <c r="G48" s="232"/>
      <c r="H48" s="378"/>
      <c r="I48" s="234"/>
      <c r="J48" s="214"/>
      <c r="K48" s="386"/>
      <c r="L48" s="171"/>
      <c r="O48" s="148"/>
      <c r="P48" s="148"/>
      <c r="Q48" s="148"/>
      <c r="R48" s="148"/>
      <c r="S48" s="163"/>
    </row>
    <row r="49" spans="2:19" ht="21" customHeight="1">
      <c r="B49" s="185">
        <v>21</v>
      </c>
      <c r="C49" s="235" t="s">
        <v>165</v>
      </c>
      <c r="D49" s="184"/>
      <c r="E49" s="196" t="s">
        <v>48</v>
      </c>
      <c r="F49" s="186">
        <v>718</v>
      </c>
      <c r="G49" s="187"/>
      <c r="H49" s="374"/>
      <c r="I49" s="189"/>
      <c r="J49" s="188"/>
      <c r="K49" s="381"/>
      <c r="L49" s="171"/>
      <c r="O49" s="148"/>
      <c r="P49" s="148"/>
      <c r="Q49" s="148"/>
      <c r="R49" s="148"/>
      <c r="S49" s="163"/>
    </row>
    <row r="50" spans="2:19" ht="21" customHeight="1">
      <c r="B50" s="185">
        <v>22</v>
      </c>
      <c r="C50" s="236" t="s">
        <v>49</v>
      </c>
      <c r="D50" s="184"/>
      <c r="E50" s="196" t="s">
        <v>48</v>
      </c>
      <c r="F50" s="186">
        <v>16224</v>
      </c>
      <c r="G50" s="187"/>
      <c r="H50" s="374"/>
      <c r="I50" s="193"/>
      <c r="J50" s="188"/>
      <c r="K50" s="381"/>
      <c r="L50" s="170"/>
      <c r="O50" s="148"/>
      <c r="P50" s="148"/>
      <c r="Q50" s="148"/>
      <c r="R50" s="148"/>
      <c r="S50" s="163"/>
    </row>
    <row r="51" spans="2:19" ht="21" customHeight="1">
      <c r="B51" s="237"/>
      <c r="C51" s="238"/>
      <c r="D51" s="239"/>
      <c r="E51" s="240"/>
      <c r="F51" s="241"/>
      <c r="G51" s="242"/>
      <c r="H51" s="363"/>
      <c r="I51" s="244"/>
      <c r="J51" s="243"/>
      <c r="K51" s="343"/>
      <c r="L51" s="171"/>
      <c r="O51" s="148"/>
      <c r="P51" s="148"/>
      <c r="Q51" s="148"/>
      <c r="R51" s="148"/>
      <c r="S51" s="163"/>
    </row>
    <row r="52" spans="2:19" ht="21" customHeight="1">
      <c r="B52" s="216"/>
      <c r="C52" s="245" t="s">
        <v>109</v>
      </c>
      <c r="D52" s="217"/>
      <c r="E52" s="216"/>
      <c r="F52" s="218"/>
      <c r="G52" s="232"/>
      <c r="H52" s="364"/>
      <c r="I52" s="247"/>
      <c r="J52" s="407"/>
      <c r="K52" s="344"/>
      <c r="O52" s="148"/>
      <c r="P52" s="148"/>
      <c r="Q52" s="148"/>
      <c r="R52" s="148"/>
      <c r="S52" s="163"/>
    </row>
    <row r="53" spans="2:19" ht="21" customHeight="1">
      <c r="B53" s="216"/>
      <c r="C53" s="248"/>
      <c r="D53" s="248"/>
      <c r="E53" s="216"/>
      <c r="F53" s="248"/>
      <c r="G53" s="249"/>
      <c r="H53" s="365"/>
      <c r="I53" s="250"/>
      <c r="J53" s="216"/>
      <c r="K53" s="345"/>
      <c r="O53" s="148"/>
      <c r="P53" s="148"/>
      <c r="Q53" s="148"/>
      <c r="R53" s="148"/>
      <c r="S53" s="163"/>
    </row>
    <row r="54" spans="2:19" ht="21" customHeight="1">
      <c r="B54" s="216"/>
      <c r="C54" s="248"/>
      <c r="D54" s="248"/>
      <c r="E54" s="216"/>
      <c r="F54" s="248"/>
      <c r="G54" s="249"/>
      <c r="H54" s="365"/>
      <c r="I54" s="250"/>
      <c r="J54" s="216"/>
      <c r="K54" s="345"/>
      <c r="O54" s="148"/>
      <c r="P54" s="148"/>
      <c r="Q54" s="148"/>
      <c r="R54" s="148"/>
      <c r="S54" s="163"/>
    </row>
    <row r="55" spans="2:19" ht="21" customHeight="1">
      <c r="B55" s="216"/>
      <c r="C55" s="251" t="s">
        <v>198</v>
      </c>
      <c r="D55" s="248"/>
      <c r="E55" s="216"/>
      <c r="F55" s="248"/>
      <c r="G55" s="249"/>
      <c r="H55" s="365"/>
      <c r="I55" s="250"/>
      <c r="J55" s="216"/>
      <c r="K55" s="345"/>
      <c r="O55" s="148"/>
      <c r="P55" s="148"/>
      <c r="Q55" s="148"/>
      <c r="R55" s="148"/>
      <c r="S55" s="163"/>
    </row>
    <row r="56" spans="2:19" ht="21" customHeight="1">
      <c r="B56" s="252"/>
      <c r="C56" s="253" t="s">
        <v>199</v>
      </c>
      <c r="D56" s="217"/>
      <c r="E56" s="216"/>
      <c r="F56" s="218"/>
      <c r="G56" s="232"/>
      <c r="H56" s="361"/>
      <c r="I56" s="234"/>
      <c r="J56" s="214"/>
      <c r="K56" s="346"/>
      <c r="O56" s="148"/>
      <c r="P56" s="148"/>
      <c r="Q56" s="148"/>
      <c r="R56" s="148"/>
      <c r="S56" s="163"/>
    </row>
    <row r="57" spans="2:19" ht="21" customHeight="1">
      <c r="B57" s="216">
        <v>1</v>
      </c>
      <c r="C57" s="195" t="s">
        <v>34</v>
      </c>
      <c r="D57" s="254"/>
      <c r="E57" s="216" t="s">
        <v>16</v>
      </c>
      <c r="F57" s="218">
        <v>16488</v>
      </c>
      <c r="G57" s="232"/>
      <c r="H57" s="378"/>
      <c r="I57" s="234"/>
      <c r="J57" s="214"/>
      <c r="K57" s="386"/>
      <c r="O57" s="148"/>
      <c r="P57" s="148"/>
      <c r="Q57" s="148"/>
      <c r="R57" s="148"/>
      <c r="S57" s="163"/>
    </row>
    <row r="58" spans="2:19" ht="21" customHeight="1">
      <c r="B58" s="216"/>
      <c r="C58" s="233"/>
      <c r="D58" s="248"/>
      <c r="E58" s="216"/>
      <c r="F58" s="218"/>
      <c r="G58" s="232"/>
      <c r="H58" s="361"/>
      <c r="I58" s="234"/>
      <c r="J58" s="214"/>
      <c r="K58" s="340"/>
      <c r="O58" s="148"/>
      <c r="P58" s="148"/>
      <c r="Q58" s="148"/>
      <c r="R58" s="148"/>
      <c r="S58" s="163"/>
    </row>
    <row r="59" spans="2:19" ht="21" customHeight="1">
      <c r="B59" s="216"/>
      <c r="C59" s="245" t="s">
        <v>116</v>
      </c>
      <c r="D59" s="217"/>
      <c r="E59" s="216"/>
      <c r="F59" s="218"/>
      <c r="G59" s="232"/>
      <c r="H59" s="388"/>
      <c r="I59" s="247"/>
      <c r="J59" s="246"/>
      <c r="K59" s="387"/>
      <c r="O59" s="148"/>
      <c r="P59" s="148"/>
      <c r="Q59" s="148"/>
      <c r="R59" s="148"/>
      <c r="S59" s="163"/>
    </row>
    <row r="60" spans="2:19" ht="21" customHeight="1">
      <c r="B60" s="216"/>
      <c r="C60" s="245"/>
      <c r="D60" s="217"/>
      <c r="E60" s="216"/>
      <c r="F60" s="218"/>
      <c r="G60" s="232"/>
      <c r="H60" s="364"/>
      <c r="I60" s="234"/>
      <c r="J60" s="246"/>
      <c r="K60" s="344"/>
      <c r="O60" s="148"/>
      <c r="P60" s="148"/>
      <c r="Q60" s="148"/>
      <c r="R60" s="148"/>
      <c r="S60" s="163"/>
    </row>
    <row r="61" spans="2:19" ht="21" customHeight="1">
      <c r="B61" s="216"/>
      <c r="C61" s="253" t="s">
        <v>200</v>
      </c>
      <c r="D61" s="217"/>
      <c r="E61" s="216"/>
      <c r="F61" s="218"/>
      <c r="G61" s="232"/>
      <c r="H61" s="361"/>
      <c r="I61" s="234"/>
      <c r="J61" s="214"/>
      <c r="K61" s="340"/>
      <c r="O61" s="148"/>
      <c r="P61" s="148"/>
      <c r="Q61" s="148"/>
      <c r="R61" s="148"/>
      <c r="S61" s="163"/>
    </row>
    <row r="62" spans="2:19" ht="21" customHeight="1">
      <c r="B62" s="185">
        <v>1</v>
      </c>
      <c r="C62" s="255" t="s">
        <v>31</v>
      </c>
      <c r="D62" s="256"/>
      <c r="E62" s="185" t="s">
        <v>16</v>
      </c>
      <c r="F62" s="186">
        <v>208</v>
      </c>
      <c r="G62" s="187"/>
      <c r="H62" s="374"/>
      <c r="I62" s="189"/>
      <c r="J62" s="188"/>
      <c r="K62" s="381"/>
      <c r="O62" s="148"/>
      <c r="P62" s="148"/>
      <c r="Q62" s="148"/>
      <c r="R62" s="148"/>
      <c r="S62" s="163"/>
    </row>
    <row r="63" spans="2:19" ht="21" customHeight="1">
      <c r="B63" s="185">
        <v>2</v>
      </c>
      <c r="C63" s="255" t="s">
        <v>118</v>
      </c>
      <c r="D63" s="256"/>
      <c r="E63" s="185" t="s">
        <v>16</v>
      </c>
      <c r="F63" s="186">
        <v>181</v>
      </c>
      <c r="G63" s="187"/>
      <c r="H63" s="374"/>
      <c r="I63" s="189"/>
      <c r="J63" s="188"/>
      <c r="K63" s="381"/>
      <c r="O63" s="148"/>
      <c r="P63" s="148"/>
      <c r="Q63" s="148"/>
      <c r="R63" s="148"/>
      <c r="S63" s="163"/>
    </row>
    <row r="64" spans="2:19" ht="21" customHeight="1">
      <c r="B64" s="185">
        <v>3</v>
      </c>
      <c r="C64" s="255" t="s">
        <v>32</v>
      </c>
      <c r="D64" s="256"/>
      <c r="E64" s="185" t="s">
        <v>16</v>
      </c>
      <c r="F64" s="186">
        <v>591</v>
      </c>
      <c r="G64" s="187"/>
      <c r="H64" s="374"/>
      <c r="I64" s="189"/>
      <c r="J64" s="188"/>
      <c r="K64" s="381"/>
      <c r="O64" s="148"/>
      <c r="P64" s="148"/>
      <c r="Q64" s="148"/>
      <c r="R64" s="148"/>
      <c r="S64" s="163"/>
    </row>
    <row r="65" spans="2:19" ht="21" customHeight="1">
      <c r="B65" s="185">
        <v>4</v>
      </c>
      <c r="C65" s="195" t="s">
        <v>36</v>
      </c>
      <c r="D65" s="256"/>
      <c r="E65" s="185" t="s">
        <v>16</v>
      </c>
      <c r="F65" s="186">
        <v>9401</v>
      </c>
      <c r="G65" s="187"/>
      <c r="H65" s="374"/>
      <c r="I65" s="189"/>
      <c r="J65" s="188"/>
      <c r="K65" s="381"/>
      <c r="O65" s="148"/>
      <c r="P65" s="148"/>
      <c r="Q65" s="148"/>
      <c r="R65" s="148"/>
      <c r="S65" s="163"/>
    </row>
    <row r="66" spans="2:19" ht="21" customHeight="1">
      <c r="B66" s="185">
        <v>5</v>
      </c>
      <c r="C66" s="255" t="s">
        <v>33</v>
      </c>
      <c r="D66" s="256"/>
      <c r="E66" s="185" t="s">
        <v>16</v>
      </c>
      <c r="F66" s="186">
        <v>67</v>
      </c>
      <c r="G66" s="187"/>
      <c r="H66" s="374"/>
      <c r="I66" s="189"/>
      <c r="J66" s="188"/>
      <c r="K66" s="381"/>
      <c r="O66" s="148"/>
      <c r="P66" s="148"/>
      <c r="Q66" s="148"/>
      <c r="R66" s="148"/>
      <c r="S66" s="163"/>
    </row>
    <row r="67" spans="2:19" ht="21" customHeight="1">
      <c r="B67" s="185">
        <v>6</v>
      </c>
      <c r="C67" s="257" t="s">
        <v>166</v>
      </c>
      <c r="D67" s="256"/>
      <c r="E67" s="185" t="s">
        <v>16</v>
      </c>
      <c r="F67" s="186">
        <v>2706</v>
      </c>
      <c r="G67" s="187"/>
      <c r="H67" s="374"/>
      <c r="I67" s="189"/>
      <c r="J67" s="188"/>
      <c r="K67" s="381"/>
      <c r="O67" s="148"/>
      <c r="P67" s="148"/>
      <c r="Q67" s="148"/>
      <c r="R67" s="148"/>
      <c r="S67" s="163"/>
    </row>
    <row r="68" spans="2:19" ht="21" customHeight="1">
      <c r="B68" s="185">
        <v>7</v>
      </c>
      <c r="C68" s="257" t="s">
        <v>27</v>
      </c>
      <c r="D68" s="256"/>
      <c r="E68" s="185"/>
      <c r="F68" s="186"/>
      <c r="G68" s="187"/>
      <c r="H68" s="374"/>
      <c r="I68" s="189"/>
      <c r="J68" s="188"/>
      <c r="K68" s="381"/>
      <c r="O68" s="148"/>
      <c r="P68" s="148"/>
      <c r="Q68" s="148"/>
      <c r="R68" s="148"/>
      <c r="S68" s="163"/>
    </row>
    <row r="69" spans="2:19" ht="21" customHeight="1">
      <c r="B69" s="185"/>
      <c r="C69" s="257" t="s">
        <v>265</v>
      </c>
      <c r="D69" s="256"/>
      <c r="E69" s="185" t="s">
        <v>21</v>
      </c>
      <c r="F69" s="186">
        <v>216</v>
      </c>
      <c r="G69" s="187"/>
      <c r="H69" s="374"/>
      <c r="I69" s="189"/>
      <c r="J69" s="188"/>
      <c r="K69" s="381"/>
      <c r="O69" s="148"/>
      <c r="P69" s="148"/>
      <c r="Q69" s="148"/>
      <c r="R69" s="148"/>
      <c r="S69" s="163"/>
    </row>
    <row r="70" spans="2:19" ht="21" customHeight="1">
      <c r="B70" s="185"/>
      <c r="C70" s="257" t="s">
        <v>266</v>
      </c>
      <c r="D70" s="256"/>
      <c r="E70" s="185" t="s">
        <v>21</v>
      </c>
      <c r="F70" s="186">
        <v>32</v>
      </c>
      <c r="G70" s="187"/>
      <c r="H70" s="374"/>
      <c r="I70" s="189"/>
      <c r="J70" s="188"/>
      <c r="K70" s="381"/>
      <c r="O70" s="148"/>
      <c r="P70" s="148"/>
      <c r="Q70" s="148"/>
      <c r="R70" s="148"/>
      <c r="S70" s="163"/>
    </row>
    <row r="71" spans="2:19" ht="21" customHeight="1">
      <c r="B71" s="185"/>
      <c r="C71" s="258"/>
      <c r="D71" s="256"/>
      <c r="E71" s="185"/>
      <c r="F71" s="186"/>
      <c r="G71" s="187"/>
      <c r="H71" s="374"/>
      <c r="I71" s="189"/>
      <c r="J71" s="188"/>
      <c r="K71" s="381"/>
      <c r="O71" s="148"/>
      <c r="P71" s="148"/>
      <c r="Q71" s="148"/>
      <c r="R71" s="148"/>
      <c r="S71" s="163"/>
    </row>
    <row r="72" spans="2:19" ht="21" customHeight="1">
      <c r="B72" s="185"/>
      <c r="C72" s="259" t="s">
        <v>116</v>
      </c>
      <c r="D72" s="184"/>
      <c r="E72" s="185"/>
      <c r="F72" s="186"/>
      <c r="G72" s="187"/>
      <c r="H72" s="389"/>
      <c r="I72" s="189"/>
      <c r="J72" s="260"/>
      <c r="K72" s="390"/>
      <c r="O72" s="148"/>
      <c r="P72" s="148"/>
      <c r="Q72" s="148"/>
      <c r="R72" s="148"/>
      <c r="S72" s="163"/>
    </row>
    <row r="73" spans="2:19" ht="21" customHeight="1">
      <c r="B73" s="185"/>
      <c r="C73" s="259"/>
      <c r="D73" s="184"/>
      <c r="E73" s="185"/>
      <c r="F73" s="186"/>
      <c r="G73" s="187"/>
      <c r="H73" s="366"/>
      <c r="I73" s="189"/>
      <c r="J73" s="260"/>
      <c r="K73" s="347"/>
      <c r="O73" s="148"/>
      <c r="P73" s="148"/>
      <c r="Q73" s="148"/>
      <c r="R73" s="148"/>
      <c r="S73" s="163"/>
    </row>
    <row r="74" spans="2:19" ht="21" customHeight="1">
      <c r="B74" s="185"/>
      <c r="C74" s="183" t="s">
        <v>201</v>
      </c>
      <c r="D74" s="184"/>
      <c r="E74" s="185"/>
      <c r="F74" s="186"/>
      <c r="G74" s="187"/>
      <c r="H74" s="360"/>
      <c r="I74" s="189"/>
      <c r="J74" s="188"/>
      <c r="K74" s="339"/>
      <c r="O74" s="148"/>
      <c r="P74" s="148"/>
      <c r="Q74" s="148"/>
      <c r="R74" s="148"/>
      <c r="S74" s="163"/>
    </row>
    <row r="75" spans="2:19" ht="21" customHeight="1">
      <c r="B75" s="185">
        <v>1</v>
      </c>
      <c r="C75" s="195" t="s">
        <v>170</v>
      </c>
      <c r="D75" s="256"/>
      <c r="E75" s="185" t="s">
        <v>16</v>
      </c>
      <c r="F75" s="186">
        <v>14496</v>
      </c>
      <c r="G75" s="187"/>
      <c r="H75" s="374"/>
      <c r="I75" s="189"/>
      <c r="J75" s="188"/>
      <c r="K75" s="381"/>
      <c r="O75" s="148"/>
      <c r="P75" s="148"/>
      <c r="Q75" s="148"/>
      <c r="R75" s="148"/>
      <c r="S75" s="163"/>
    </row>
    <row r="76" spans="2:19" ht="21" customHeight="1">
      <c r="B76" s="185">
        <v>2</v>
      </c>
      <c r="C76" s="261" t="s">
        <v>30</v>
      </c>
      <c r="D76" s="256"/>
      <c r="E76" s="185" t="s">
        <v>16</v>
      </c>
      <c r="F76" s="186">
        <v>1675</v>
      </c>
      <c r="G76" s="187"/>
      <c r="H76" s="374"/>
      <c r="I76" s="189"/>
      <c r="J76" s="188"/>
      <c r="K76" s="381"/>
      <c r="O76" s="148"/>
      <c r="P76" s="148"/>
      <c r="Q76" s="148"/>
      <c r="R76" s="148"/>
      <c r="S76" s="163"/>
    </row>
    <row r="77" spans="2:19" ht="21" customHeight="1">
      <c r="B77" s="185">
        <v>3</v>
      </c>
      <c r="C77" s="203" t="s">
        <v>35</v>
      </c>
      <c r="D77" s="256"/>
      <c r="E77" s="185" t="s">
        <v>16</v>
      </c>
      <c r="F77" s="186">
        <v>1613</v>
      </c>
      <c r="G77" s="187"/>
      <c r="H77" s="374"/>
      <c r="I77" s="189"/>
      <c r="J77" s="188"/>
      <c r="K77" s="381"/>
      <c r="O77" s="148"/>
      <c r="P77" s="148"/>
      <c r="Q77" s="148"/>
      <c r="R77" s="148"/>
      <c r="S77" s="163"/>
    </row>
    <row r="78" spans="2:19" ht="21" customHeight="1">
      <c r="B78" s="185">
        <v>4</v>
      </c>
      <c r="C78" s="261" t="s">
        <v>37</v>
      </c>
      <c r="D78" s="256"/>
      <c r="E78" s="185" t="s">
        <v>16</v>
      </c>
      <c r="F78" s="186">
        <v>20</v>
      </c>
      <c r="G78" s="187"/>
      <c r="H78" s="374"/>
      <c r="I78" s="189"/>
      <c r="J78" s="188"/>
      <c r="K78" s="381"/>
      <c r="O78" s="148"/>
      <c r="P78" s="148"/>
      <c r="Q78" s="148"/>
      <c r="R78" s="148"/>
      <c r="S78" s="163"/>
    </row>
    <row r="79" spans="2:19" ht="21" customHeight="1">
      <c r="B79" s="185">
        <v>5</v>
      </c>
      <c r="C79" s="203" t="s">
        <v>38</v>
      </c>
      <c r="D79" s="256"/>
      <c r="E79" s="185" t="s">
        <v>21</v>
      </c>
      <c r="F79" s="186">
        <v>860</v>
      </c>
      <c r="G79" s="187"/>
      <c r="H79" s="374"/>
      <c r="I79" s="189"/>
      <c r="J79" s="188"/>
      <c r="K79" s="381"/>
      <c r="O79" s="148"/>
      <c r="P79" s="148"/>
      <c r="Q79" s="148"/>
      <c r="R79" s="148"/>
      <c r="S79" s="163"/>
    </row>
    <row r="80" spans="2:19" ht="21" customHeight="1">
      <c r="B80" s="185">
        <v>6</v>
      </c>
      <c r="C80" s="203" t="s">
        <v>39</v>
      </c>
      <c r="D80" s="256"/>
      <c r="E80" s="185" t="s">
        <v>21</v>
      </c>
      <c r="F80" s="186">
        <v>361</v>
      </c>
      <c r="G80" s="187"/>
      <c r="H80" s="374"/>
      <c r="I80" s="189"/>
      <c r="J80" s="188"/>
      <c r="K80" s="381"/>
      <c r="M80" s="148" t="s">
        <v>2</v>
      </c>
      <c r="O80" s="148"/>
      <c r="P80" s="148"/>
      <c r="Q80" s="148"/>
      <c r="R80" s="148"/>
      <c r="S80" s="163"/>
    </row>
    <row r="81" spans="2:19" ht="21" customHeight="1">
      <c r="B81" s="185">
        <v>7</v>
      </c>
      <c r="C81" s="195" t="s">
        <v>40</v>
      </c>
      <c r="D81" s="256"/>
      <c r="E81" s="185" t="s">
        <v>21</v>
      </c>
      <c r="F81" s="186">
        <v>389</v>
      </c>
      <c r="G81" s="187"/>
      <c r="H81" s="374"/>
      <c r="I81" s="189"/>
      <c r="J81" s="188"/>
      <c r="K81" s="381"/>
      <c r="O81" s="148"/>
      <c r="P81" s="148"/>
      <c r="Q81" s="148"/>
      <c r="R81" s="148"/>
      <c r="S81" s="163"/>
    </row>
    <row r="82" spans="2:19" ht="21" customHeight="1">
      <c r="B82" s="185">
        <v>8</v>
      </c>
      <c r="C82" s="195" t="s">
        <v>187</v>
      </c>
      <c r="D82" s="256"/>
      <c r="E82" s="185"/>
      <c r="F82" s="186"/>
      <c r="G82" s="187"/>
      <c r="H82" s="374"/>
      <c r="I82" s="189"/>
      <c r="J82" s="188"/>
      <c r="K82" s="381"/>
      <c r="O82" s="148"/>
      <c r="P82" s="148"/>
      <c r="Q82" s="148"/>
      <c r="R82" s="148"/>
      <c r="S82" s="163"/>
    </row>
    <row r="83" spans="2:19" ht="21" customHeight="1">
      <c r="B83" s="185"/>
      <c r="C83" s="195" t="s">
        <v>185</v>
      </c>
      <c r="D83" s="256"/>
      <c r="E83" s="185" t="s">
        <v>48</v>
      </c>
      <c r="F83" s="186">
        <v>839</v>
      </c>
      <c r="G83" s="187"/>
      <c r="H83" s="374"/>
      <c r="I83" s="189"/>
      <c r="J83" s="188"/>
      <c r="K83" s="381"/>
      <c r="O83" s="148"/>
      <c r="P83" s="148"/>
      <c r="Q83" s="148"/>
      <c r="R83" s="148"/>
      <c r="S83" s="163"/>
    </row>
    <row r="84" spans="2:19" ht="21" customHeight="1">
      <c r="B84" s="185"/>
      <c r="C84" s="195"/>
      <c r="D84" s="256"/>
      <c r="E84" s="185"/>
      <c r="F84" s="186"/>
      <c r="G84" s="187"/>
      <c r="H84" s="374"/>
      <c r="I84" s="189"/>
      <c r="J84" s="188"/>
      <c r="K84" s="381"/>
      <c r="O84" s="148"/>
      <c r="P84" s="148"/>
      <c r="Q84" s="148"/>
      <c r="R84" s="148"/>
      <c r="S84" s="163"/>
    </row>
    <row r="85" spans="2:19" ht="21" customHeight="1">
      <c r="B85" s="216"/>
      <c r="C85" s="245" t="s">
        <v>116</v>
      </c>
      <c r="D85" s="217"/>
      <c r="E85" s="216"/>
      <c r="F85" s="218"/>
      <c r="G85" s="232"/>
      <c r="H85" s="388"/>
      <c r="I85" s="234"/>
      <c r="J85" s="246"/>
      <c r="K85" s="387"/>
      <c r="O85" s="148"/>
      <c r="P85" s="148"/>
      <c r="Q85" s="148"/>
      <c r="R85" s="148"/>
      <c r="S85" s="163"/>
    </row>
    <row r="86" spans="2:19" ht="21" customHeight="1">
      <c r="B86" s="185"/>
      <c r="C86" s="259"/>
      <c r="D86" s="184"/>
      <c r="E86" s="185"/>
      <c r="F86" s="186"/>
      <c r="G86" s="187"/>
      <c r="H86" s="366"/>
      <c r="I86" s="189"/>
      <c r="J86" s="260"/>
      <c r="K86" s="347"/>
      <c r="O86" s="148"/>
      <c r="P86" s="148"/>
      <c r="Q86" s="148"/>
      <c r="R86" s="148"/>
      <c r="S86" s="163"/>
    </row>
    <row r="87" spans="2:19" ht="21" customHeight="1">
      <c r="B87" s="185"/>
      <c r="C87" s="183" t="s">
        <v>202</v>
      </c>
      <c r="D87" s="184"/>
      <c r="E87" s="185"/>
      <c r="F87" s="186"/>
      <c r="G87" s="187"/>
      <c r="H87" s="360"/>
      <c r="I87" s="189"/>
      <c r="J87" s="188"/>
      <c r="K87" s="339"/>
      <c r="O87" s="148"/>
      <c r="P87" s="148"/>
      <c r="Q87" s="148"/>
      <c r="R87" s="148"/>
      <c r="S87" s="163"/>
    </row>
    <row r="88" spans="2:19" ht="21" customHeight="1">
      <c r="B88" s="185">
        <v>1</v>
      </c>
      <c r="C88" s="203" t="s">
        <v>119</v>
      </c>
      <c r="D88" s="256"/>
      <c r="E88" s="185"/>
      <c r="F88" s="186"/>
      <c r="G88" s="187"/>
      <c r="H88" s="360"/>
      <c r="I88" s="189"/>
      <c r="J88" s="188"/>
      <c r="K88" s="339"/>
      <c r="O88" s="148"/>
      <c r="P88" s="148"/>
      <c r="Q88" s="148"/>
      <c r="R88" s="148"/>
      <c r="S88" s="163"/>
    </row>
    <row r="89" spans="2:19" ht="21" customHeight="1">
      <c r="B89" s="185"/>
      <c r="C89" s="195" t="s">
        <v>120</v>
      </c>
      <c r="D89" s="256"/>
      <c r="E89" s="185" t="s">
        <v>23</v>
      </c>
      <c r="F89" s="186">
        <v>2</v>
      </c>
      <c r="G89" s="187"/>
      <c r="H89" s="374"/>
      <c r="I89" s="189"/>
      <c r="J89" s="188"/>
      <c r="K89" s="381"/>
      <c r="O89" s="148"/>
      <c r="P89" s="148"/>
      <c r="Q89" s="148"/>
      <c r="R89" s="148"/>
      <c r="S89" s="163"/>
    </row>
    <row r="90" spans="2:19" ht="21" customHeight="1">
      <c r="B90" s="185"/>
      <c r="C90" s="195" t="s">
        <v>289</v>
      </c>
      <c r="D90" s="256"/>
      <c r="E90" s="185" t="s">
        <v>23</v>
      </c>
      <c r="F90" s="186">
        <v>3</v>
      </c>
      <c r="G90" s="187"/>
      <c r="H90" s="374"/>
      <c r="I90" s="189"/>
      <c r="J90" s="188"/>
      <c r="K90" s="381"/>
      <c r="O90" s="148"/>
      <c r="P90" s="148"/>
      <c r="Q90" s="148"/>
      <c r="R90" s="148"/>
      <c r="S90" s="163"/>
    </row>
    <row r="91" spans="2:19" ht="21" customHeight="1">
      <c r="B91" s="185"/>
      <c r="C91" s="195" t="s">
        <v>121</v>
      </c>
      <c r="D91" s="256"/>
      <c r="E91" s="185" t="s">
        <v>23</v>
      </c>
      <c r="F91" s="186">
        <v>11</v>
      </c>
      <c r="G91" s="187"/>
      <c r="H91" s="374"/>
      <c r="I91" s="189"/>
      <c r="J91" s="188"/>
      <c r="K91" s="381"/>
      <c r="O91" s="148"/>
      <c r="P91" s="148"/>
      <c r="Q91" s="148"/>
      <c r="R91" s="148"/>
      <c r="S91" s="163"/>
    </row>
    <row r="92" spans="2:19" ht="21" customHeight="1">
      <c r="B92" s="185"/>
      <c r="C92" s="195" t="s">
        <v>122</v>
      </c>
      <c r="D92" s="256"/>
      <c r="E92" s="185" t="s">
        <v>23</v>
      </c>
      <c r="F92" s="186">
        <v>1</v>
      </c>
      <c r="G92" s="187"/>
      <c r="H92" s="374"/>
      <c r="I92" s="189"/>
      <c r="J92" s="188"/>
      <c r="K92" s="381"/>
      <c r="O92" s="148"/>
      <c r="P92" s="148"/>
      <c r="Q92" s="148"/>
      <c r="R92" s="148"/>
      <c r="S92" s="163"/>
    </row>
    <row r="93" spans="2:19" ht="21" customHeight="1">
      <c r="B93" s="185">
        <v>2</v>
      </c>
      <c r="C93" s="203" t="s">
        <v>123</v>
      </c>
      <c r="D93" s="256"/>
      <c r="E93" s="185"/>
      <c r="F93" s="186"/>
      <c r="G93" s="187"/>
      <c r="H93" s="374"/>
      <c r="I93" s="189"/>
      <c r="J93" s="188"/>
      <c r="K93" s="381"/>
      <c r="O93" s="148"/>
      <c r="P93" s="148"/>
      <c r="Q93" s="148"/>
      <c r="R93" s="148"/>
      <c r="S93" s="163"/>
    </row>
    <row r="94" spans="2:19" ht="21" customHeight="1">
      <c r="B94" s="185"/>
      <c r="C94" s="262" t="s">
        <v>124</v>
      </c>
      <c r="D94" s="256"/>
      <c r="E94" s="185" t="s">
        <v>23</v>
      </c>
      <c r="F94" s="186">
        <v>2</v>
      </c>
      <c r="G94" s="187"/>
      <c r="H94" s="374"/>
      <c r="I94" s="189"/>
      <c r="J94" s="188"/>
      <c r="K94" s="381"/>
      <c r="O94" s="148"/>
      <c r="P94" s="148"/>
      <c r="Q94" s="148"/>
      <c r="R94" s="148"/>
      <c r="S94" s="163"/>
    </row>
    <row r="95" spans="2:19" ht="21" customHeight="1">
      <c r="B95" s="185"/>
      <c r="C95" s="262" t="s">
        <v>125</v>
      </c>
      <c r="D95" s="256"/>
      <c r="E95" s="185" t="s">
        <v>23</v>
      </c>
      <c r="F95" s="186">
        <v>2</v>
      </c>
      <c r="G95" s="187"/>
      <c r="H95" s="374"/>
      <c r="I95" s="189"/>
      <c r="J95" s="188"/>
      <c r="K95" s="381"/>
      <c r="O95" s="148"/>
      <c r="P95" s="148"/>
      <c r="Q95" s="148"/>
      <c r="R95" s="148"/>
      <c r="S95" s="163"/>
    </row>
    <row r="96" spans="2:19" ht="21" customHeight="1">
      <c r="B96" s="185"/>
      <c r="C96" s="263"/>
      <c r="D96" s="256"/>
      <c r="E96" s="185"/>
      <c r="F96" s="186"/>
      <c r="G96" s="187"/>
      <c r="H96" s="374"/>
      <c r="I96" s="189"/>
      <c r="J96" s="188"/>
      <c r="K96" s="381"/>
      <c r="O96" s="148"/>
      <c r="P96" s="148"/>
      <c r="Q96" s="148"/>
      <c r="R96" s="148"/>
      <c r="S96" s="163"/>
    </row>
    <row r="97" spans="2:19" ht="21" customHeight="1">
      <c r="B97" s="185"/>
      <c r="C97" s="259" t="s">
        <v>116</v>
      </c>
      <c r="D97" s="184"/>
      <c r="E97" s="185"/>
      <c r="F97" s="186"/>
      <c r="G97" s="187"/>
      <c r="H97" s="389"/>
      <c r="I97" s="189"/>
      <c r="J97" s="260"/>
      <c r="K97" s="390"/>
      <c r="O97" s="148"/>
      <c r="P97" s="148"/>
      <c r="Q97" s="148"/>
      <c r="R97" s="148"/>
      <c r="S97" s="163"/>
    </row>
    <row r="98" spans="2:19" ht="21" customHeight="1">
      <c r="B98" s="185"/>
      <c r="C98" s="259"/>
      <c r="D98" s="184"/>
      <c r="E98" s="185"/>
      <c r="F98" s="186"/>
      <c r="G98" s="187"/>
      <c r="H98" s="366"/>
      <c r="I98" s="189"/>
      <c r="J98" s="260"/>
      <c r="K98" s="347"/>
      <c r="O98" s="148"/>
      <c r="P98" s="148"/>
      <c r="Q98" s="148"/>
      <c r="R98" s="148"/>
      <c r="S98" s="163"/>
    </row>
    <row r="99" spans="2:19" ht="21" customHeight="1">
      <c r="B99" s="185"/>
      <c r="C99" s="183" t="s">
        <v>203</v>
      </c>
      <c r="D99" s="184"/>
      <c r="E99" s="185"/>
      <c r="F99" s="186"/>
      <c r="G99" s="187"/>
      <c r="H99" s="360"/>
      <c r="I99" s="189"/>
      <c r="J99" s="188"/>
      <c r="K99" s="339"/>
      <c r="O99" s="148"/>
      <c r="P99" s="148"/>
      <c r="Q99" s="148"/>
      <c r="R99" s="148"/>
      <c r="S99" s="163"/>
    </row>
    <row r="100" spans="2:19" ht="21" customHeight="1">
      <c r="B100" s="185">
        <v>1</v>
      </c>
      <c r="C100" s="261" t="s">
        <v>126</v>
      </c>
      <c r="D100" s="256"/>
      <c r="E100" s="185" t="s">
        <v>23</v>
      </c>
      <c r="F100" s="186">
        <v>3</v>
      </c>
      <c r="G100" s="187"/>
      <c r="H100" s="374"/>
      <c r="I100" s="189"/>
      <c r="J100" s="188"/>
      <c r="K100" s="381"/>
      <c r="O100" s="148"/>
      <c r="P100" s="148"/>
      <c r="Q100" s="148"/>
      <c r="R100" s="148"/>
      <c r="S100" s="163"/>
    </row>
    <row r="101" spans="2:19" ht="21" customHeight="1">
      <c r="B101" s="185">
        <v>2</v>
      </c>
      <c r="C101" s="203" t="s">
        <v>127</v>
      </c>
      <c r="D101" s="256"/>
      <c r="E101" s="185" t="s">
        <v>23</v>
      </c>
      <c r="F101" s="186">
        <v>4</v>
      </c>
      <c r="G101" s="187"/>
      <c r="H101" s="374"/>
      <c r="I101" s="189"/>
      <c r="J101" s="188"/>
      <c r="K101" s="381"/>
      <c r="O101" s="148"/>
      <c r="P101" s="148"/>
      <c r="Q101" s="148"/>
      <c r="R101" s="148"/>
      <c r="S101" s="163"/>
    </row>
    <row r="102" spans="2:19" ht="21" customHeight="1">
      <c r="B102" s="185">
        <v>3</v>
      </c>
      <c r="C102" s="203" t="s">
        <v>128</v>
      </c>
      <c r="D102" s="256"/>
      <c r="E102" s="185" t="s">
        <v>23</v>
      </c>
      <c r="F102" s="186">
        <v>2</v>
      </c>
      <c r="G102" s="187"/>
      <c r="H102" s="374"/>
      <c r="I102" s="189"/>
      <c r="J102" s="188"/>
      <c r="K102" s="381"/>
      <c r="O102" s="148"/>
      <c r="P102" s="148"/>
      <c r="Q102" s="148"/>
      <c r="R102" s="148"/>
      <c r="S102" s="163"/>
    </row>
    <row r="103" spans="2:19" ht="21" customHeight="1">
      <c r="B103" s="185">
        <v>4</v>
      </c>
      <c r="C103" s="235" t="s">
        <v>29</v>
      </c>
      <c r="D103" s="256"/>
      <c r="E103" s="185" t="s">
        <v>23</v>
      </c>
      <c r="F103" s="186">
        <v>3</v>
      </c>
      <c r="G103" s="187"/>
      <c r="H103" s="374"/>
      <c r="I103" s="189"/>
      <c r="J103" s="188"/>
      <c r="K103" s="381"/>
      <c r="L103" s="168"/>
      <c r="O103" s="148"/>
      <c r="P103" s="148"/>
      <c r="Q103" s="148"/>
      <c r="R103" s="148"/>
      <c r="S103" s="163"/>
    </row>
    <row r="104" spans="2:19" ht="21" customHeight="1">
      <c r="B104" s="185">
        <v>5</v>
      </c>
      <c r="C104" s="257" t="s">
        <v>129</v>
      </c>
      <c r="D104" s="256"/>
      <c r="E104" s="185" t="s">
        <v>23</v>
      </c>
      <c r="F104" s="186">
        <v>3</v>
      </c>
      <c r="G104" s="187"/>
      <c r="H104" s="374"/>
      <c r="I104" s="189"/>
      <c r="J104" s="188"/>
      <c r="K104" s="381"/>
      <c r="L104" s="168"/>
      <c r="O104" s="148"/>
      <c r="P104" s="148"/>
      <c r="Q104" s="148"/>
      <c r="R104" s="148"/>
      <c r="S104" s="163"/>
    </row>
    <row r="105" spans="2:19" ht="21" customHeight="1">
      <c r="B105" s="185">
        <v>6</v>
      </c>
      <c r="C105" s="195" t="s">
        <v>130</v>
      </c>
      <c r="D105" s="256"/>
      <c r="E105" s="185" t="s">
        <v>23</v>
      </c>
      <c r="F105" s="186">
        <v>2</v>
      </c>
      <c r="G105" s="187"/>
      <c r="H105" s="374"/>
      <c r="I105" s="189"/>
      <c r="J105" s="188"/>
      <c r="K105" s="381"/>
      <c r="L105" s="168"/>
      <c r="O105" s="148"/>
      <c r="P105" s="148"/>
      <c r="Q105" s="148"/>
      <c r="R105" s="148"/>
      <c r="S105" s="163"/>
    </row>
    <row r="106" spans="2:19" ht="21" customHeight="1">
      <c r="B106" s="185">
        <v>7</v>
      </c>
      <c r="C106" s="195" t="s">
        <v>41</v>
      </c>
      <c r="D106" s="256"/>
      <c r="E106" s="185" t="s">
        <v>23</v>
      </c>
      <c r="F106" s="186">
        <v>3</v>
      </c>
      <c r="G106" s="187"/>
      <c r="H106" s="374"/>
      <c r="I106" s="189"/>
      <c r="J106" s="188"/>
      <c r="K106" s="381"/>
      <c r="L106" s="168"/>
      <c r="O106" s="148"/>
      <c r="P106" s="148"/>
      <c r="Q106" s="148"/>
      <c r="R106" s="148"/>
      <c r="S106" s="163"/>
    </row>
    <row r="107" spans="2:19" ht="21" customHeight="1">
      <c r="B107" s="185">
        <v>8</v>
      </c>
      <c r="C107" s="195" t="s">
        <v>131</v>
      </c>
      <c r="D107" s="256"/>
      <c r="E107" s="185" t="s">
        <v>23</v>
      </c>
      <c r="F107" s="186">
        <v>2</v>
      </c>
      <c r="G107" s="187"/>
      <c r="H107" s="374"/>
      <c r="I107" s="193"/>
      <c r="J107" s="188"/>
      <c r="K107" s="381"/>
      <c r="L107" s="168"/>
      <c r="O107" s="148"/>
      <c r="P107" s="148"/>
      <c r="Q107" s="148"/>
      <c r="R107" s="148"/>
      <c r="S107" s="163"/>
    </row>
    <row r="108" spans="2:19" ht="21" customHeight="1">
      <c r="B108" s="185">
        <v>9</v>
      </c>
      <c r="C108" s="195" t="s">
        <v>135</v>
      </c>
      <c r="D108" s="256"/>
      <c r="E108" s="185" t="s">
        <v>23</v>
      </c>
      <c r="F108" s="186">
        <v>1</v>
      </c>
      <c r="G108" s="187"/>
      <c r="H108" s="374"/>
      <c r="I108" s="189"/>
      <c r="J108" s="188"/>
      <c r="K108" s="381"/>
      <c r="L108" s="168"/>
      <c r="O108" s="148"/>
      <c r="P108" s="148"/>
      <c r="Q108" s="148"/>
      <c r="R108" s="148"/>
      <c r="S108" s="163"/>
    </row>
    <row r="109" spans="2:19" ht="21" customHeight="1">
      <c r="B109" s="216"/>
      <c r="C109" s="264"/>
      <c r="D109" s="248"/>
      <c r="E109" s="216"/>
      <c r="F109" s="218"/>
      <c r="G109" s="232"/>
      <c r="H109" s="378"/>
      <c r="I109" s="234"/>
      <c r="J109" s="214"/>
      <c r="K109" s="386"/>
      <c r="L109" s="168"/>
      <c r="O109" s="148"/>
      <c r="P109" s="148"/>
      <c r="Q109" s="148"/>
      <c r="R109" s="148"/>
      <c r="S109" s="163"/>
    </row>
    <row r="110" spans="2:19" ht="21" customHeight="1">
      <c r="B110" s="216"/>
      <c r="C110" s="245" t="s">
        <v>116</v>
      </c>
      <c r="D110" s="217"/>
      <c r="E110" s="216"/>
      <c r="F110" s="218"/>
      <c r="G110" s="232"/>
      <c r="H110" s="388"/>
      <c r="I110" s="234"/>
      <c r="J110" s="246"/>
      <c r="K110" s="387"/>
      <c r="L110" s="168"/>
      <c r="O110" s="148"/>
      <c r="P110" s="148"/>
      <c r="Q110" s="148"/>
      <c r="R110" s="148"/>
      <c r="S110" s="163"/>
    </row>
    <row r="111" spans="2:19" ht="21" customHeight="1">
      <c r="B111" s="185"/>
      <c r="C111" s="259"/>
      <c r="D111" s="184"/>
      <c r="E111" s="185"/>
      <c r="F111" s="186"/>
      <c r="G111" s="187"/>
      <c r="H111" s="366"/>
      <c r="I111" s="189"/>
      <c r="J111" s="260"/>
      <c r="K111" s="347"/>
      <c r="L111" s="168"/>
      <c r="O111" s="148"/>
      <c r="P111" s="148"/>
      <c r="Q111" s="148"/>
      <c r="R111" s="148"/>
      <c r="S111" s="163"/>
    </row>
    <row r="112" spans="2:19" ht="21" customHeight="1">
      <c r="B112" s="185"/>
      <c r="C112" s="183" t="s">
        <v>204</v>
      </c>
      <c r="D112" s="184"/>
      <c r="E112" s="185"/>
      <c r="F112" s="186"/>
      <c r="G112" s="187"/>
      <c r="H112" s="360"/>
      <c r="I112" s="189"/>
      <c r="J112" s="188"/>
      <c r="K112" s="339"/>
      <c r="L112" s="168"/>
      <c r="O112" s="148"/>
      <c r="P112" s="148"/>
      <c r="Q112" s="148"/>
      <c r="R112" s="148"/>
      <c r="S112" s="163"/>
    </row>
    <row r="113" spans="2:19" ht="21" customHeight="1">
      <c r="B113" s="185">
        <v>1</v>
      </c>
      <c r="C113" s="195" t="s">
        <v>218</v>
      </c>
      <c r="D113" s="256"/>
      <c r="E113" s="185" t="s">
        <v>16</v>
      </c>
      <c r="F113" s="186">
        <v>9992</v>
      </c>
      <c r="G113" s="187"/>
      <c r="H113" s="374"/>
      <c r="I113" s="189"/>
      <c r="J113" s="188"/>
      <c r="K113" s="381"/>
      <c r="L113" s="168"/>
      <c r="O113" s="148"/>
      <c r="P113" s="148"/>
      <c r="Q113" s="148"/>
      <c r="R113" s="148"/>
      <c r="S113" s="163"/>
    </row>
    <row r="114" spans="2:19" ht="21" customHeight="1">
      <c r="B114" s="185">
        <v>2</v>
      </c>
      <c r="C114" s="235" t="s">
        <v>132</v>
      </c>
      <c r="D114" s="256"/>
      <c r="E114" s="185" t="s">
        <v>16</v>
      </c>
      <c r="F114" s="186">
        <v>19</v>
      </c>
      <c r="G114" s="187"/>
      <c r="H114" s="374"/>
      <c r="I114" s="189"/>
      <c r="J114" s="188"/>
      <c r="K114" s="381"/>
      <c r="L114" s="168"/>
      <c r="O114" s="148"/>
      <c r="P114" s="148"/>
      <c r="Q114" s="148"/>
      <c r="R114" s="148"/>
      <c r="S114" s="163"/>
    </row>
    <row r="115" spans="2:19" ht="21" customHeight="1">
      <c r="B115" s="185">
        <v>3</v>
      </c>
      <c r="C115" s="235" t="s">
        <v>133</v>
      </c>
      <c r="D115" s="256"/>
      <c r="E115" s="185" t="s">
        <v>16</v>
      </c>
      <c r="F115" s="186">
        <v>52</v>
      </c>
      <c r="G115" s="187"/>
      <c r="H115" s="374"/>
      <c r="I115" s="189"/>
      <c r="J115" s="188"/>
      <c r="K115" s="381"/>
      <c r="L115" s="168"/>
      <c r="O115" s="148"/>
      <c r="P115" s="148"/>
      <c r="Q115" s="148"/>
      <c r="R115" s="148"/>
      <c r="S115" s="163"/>
    </row>
    <row r="116" spans="2:19" ht="21" customHeight="1">
      <c r="B116" s="185"/>
      <c r="C116" s="258"/>
      <c r="D116" s="256"/>
      <c r="E116" s="185"/>
      <c r="F116" s="186"/>
      <c r="G116" s="187"/>
      <c r="H116" s="374"/>
      <c r="I116" s="189"/>
      <c r="J116" s="188"/>
      <c r="K116" s="381"/>
      <c r="L116" s="168"/>
      <c r="O116" s="148"/>
      <c r="P116" s="148"/>
      <c r="Q116" s="148"/>
      <c r="R116" s="148"/>
      <c r="S116" s="163"/>
    </row>
    <row r="117" spans="2:19" ht="21" customHeight="1">
      <c r="B117" s="185"/>
      <c r="C117" s="259" t="s">
        <v>116</v>
      </c>
      <c r="D117" s="184"/>
      <c r="E117" s="185"/>
      <c r="F117" s="186"/>
      <c r="G117" s="187"/>
      <c r="H117" s="389"/>
      <c r="I117" s="189"/>
      <c r="J117" s="260"/>
      <c r="K117" s="390"/>
      <c r="L117" s="168"/>
      <c r="O117" s="148"/>
      <c r="P117" s="148"/>
      <c r="Q117" s="148"/>
      <c r="R117" s="148"/>
      <c r="S117" s="163"/>
    </row>
    <row r="118" spans="2:19" ht="21" customHeight="1">
      <c r="B118" s="185"/>
      <c r="C118" s="183" t="s">
        <v>205</v>
      </c>
      <c r="D118" s="184"/>
      <c r="E118" s="185"/>
      <c r="F118" s="186"/>
      <c r="G118" s="187"/>
      <c r="H118" s="360"/>
      <c r="I118" s="189"/>
      <c r="J118" s="188"/>
      <c r="K118" s="339"/>
      <c r="L118" s="168"/>
      <c r="O118" s="148"/>
      <c r="P118" s="148"/>
      <c r="Q118" s="148"/>
      <c r="R118" s="148"/>
      <c r="S118" s="163"/>
    </row>
    <row r="119" spans="2:19" ht="21" customHeight="1">
      <c r="B119" s="185">
        <v>1</v>
      </c>
      <c r="C119" s="236" t="s">
        <v>159</v>
      </c>
      <c r="D119" s="256"/>
      <c r="E119" s="185"/>
      <c r="F119" s="186"/>
      <c r="G119" s="187"/>
      <c r="H119" s="360"/>
      <c r="I119" s="189"/>
      <c r="J119" s="188"/>
      <c r="K119" s="339"/>
      <c r="L119" s="168"/>
      <c r="O119" s="148"/>
      <c r="P119" s="148"/>
      <c r="Q119" s="148"/>
      <c r="R119" s="148"/>
      <c r="S119" s="163"/>
    </row>
    <row r="120" spans="2:19" ht="21" customHeight="1">
      <c r="B120" s="185"/>
      <c r="C120" s="235" t="s">
        <v>134</v>
      </c>
      <c r="D120" s="256"/>
      <c r="E120" s="185" t="s">
        <v>21</v>
      </c>
      <c r="F120" s="186">
        <v>1923</v>
      </c>
      <c r="G120" s="187"/>
      <c r="H120" s="374"/>
      <c r="I120" s="189"/>
      <c r="J120" s="188"/>
      <c r="K120" s="381"/>
      <c r="L120" s="168"/>
      <c r="O120" s="148"/>
      <c r="P120" s="148"/>
      <c r="Q120" s="148"/>
      <c r="R120" s="148"/>
      <c r="S120" s="163"/>
    </row>
    <row r="121" spans="2:19" ht="21" customHeight="1">
      <c r="B121" s="185">
        <v>2</v>
      </c>
      <c r="C121" s="235" t="s">
        <v>42</v>
      </c>
      <c r="D121" s="256"/>
      <c r="E121" s="185" t="s">
        <v>23</v>
      </c>
      <c r="F121" s="186">
        <v>529</v>
      </c>
      <c r="G121" s="187"/>
      <c r="H121" s="374"/>
      <c r="I121" s="189"/>
      <c r="J121" s="188"/>
      <c r="K121" s="381"/>
      <c r="L121" s="168"/>
      <c r="O121" s="148"/>
      <c r="P121" s="148"/>
      <c r="Q121" s="148"/>
      <c r="R121" s="148"/>
      <c r="S121" s="163"/>
    </row>
    <row r="122" spans="2:19" ht="21" customHeight="1">
      <c r="B122" s="185">
        <v>3</v>
      </c>
      <c r="C122" s="235" t="s">
        <v>43</v>
      </c>
      <c r="D122" s="256"/>
      <c r="E122" s="185"/>
      <c r="F122" s="186"/>
      <c r="G122" s="187"/>
      <c r="H122" s="374"/>
      <c r="I122" s="189"/>
      <c r="J122" s="188"/>
      <c r="K122" s="381"/>
      <c r="L122" s="168"/>
      <c r="O122" s="148"/>
      <c r="P122" s="148"/>
      <c r="Q122" s="148"/>
      <c r="R122" s="148"/>
      <c r="S122" s="163"/>
    </row>
    <row r="123" spans="2:19" ht="21" customHeight="1">
      <c r="B123" s="185"/>
      <c r="C123" s="235" t="s">
        <v>136</v>
      </c>
      <c r="D123" s="256"/>
      <c r="E123" s="185" t="s">
        <v>23</v>
      </c>
      <c r="F123" s="186">
        <v>498</v>
      </c>
      <c r="G123" s="187"/>
      <c r="H123" s="374"/>
      <c r="I123" s="189"/>
      <c r="J123" s="188"/>
      <c r="K123" s="381"/>
      <c r="L123" s="168"/>
      <c r="O123" s="148"/>
      <c r="P123" s="148"/>
      <c r="Q123" s="148"/>
      <c r="R123" s="148"/>
      <c r="S123" s="163"/>
    </row>
    <row r="124" spans="2:19" ht="21" customHeight="1">
      <c r="B124" s="185">
        <v>4</v>
      </c>
      <c r="C124" s="235" t="s">
        <v>44</v>
      </c>
      <c r="D124" s="256"/>
      <c r="E124" s="185" t="s">
        <v>21</v>
      </c>
      <c r="F124" s="186">
        <v>3167</v>
      </c>
      <c r="G124" s="187"/>
      <c r="H124" s="374"/>
      <c r="I124" s="189"/>
      <c r="J124" s="188"/>
      <c r="K124" s="381"/>
      <c r="L124" s="168"/>
      <c r="O124" s="148"/>
      <c r="P124" s="148"/>
      <c r="Q124" s="148"/>
      <c r="R124" s="148"/>
      <c r="S124" s="163"/>
    </row>
    <row r="125" spans="2:19" ht="21" customHeight="1">
      <c r="B125" s="185">
        <v>5</v>
      </c>
      <c r="C125" s="235" t="s">
        <v>85</v>
      </c>
      <c r="D125" s="256"/>
      <c r="E125" s="185" t="s">
        <v>22</v>
      </c>
      <c r="F125" s="186">
        <v>117</v>
      </c>
      <c r="G125" s="187"/>
      <c r="H125" s="374"/>
      <c r="I125" s="193"/>
      <c r="J125" s="188"/>
      <c r="K125" s="381"/>
      <c r="L125" s="168"/>
      <c r="O125" s="148"/>
      <c r="P125" s="148"/>
      <c r="Q125" s="148"/>
      <c r="R125" s="148"/>
      <c r="S125" s="163"/>
    </row>
    <row r="126" spans="2:19" ht="21" customHeight="1">
      <c r="B126" s="185">
        <v>6</v>
      </c>
      <c r="C126" s="235" t="s">
        <v>45</v>
      </c>
      <c r="D126" s="256"/>
      <c r="E126" s="185" t="s">
        <v>22</v>
      </c>
      <c r="F126" s="186">
        <v>75</v>
      </c>
      <c r="G126" s="187"/>
      <c r="H126" s="374"/>
      <c r="I126" s="193"/>
      <c r="J126" s="188"/>
      <c r="K126" s="381"/>
      <c r="L126" s="168"/>
      <c r="O126" s="148"/>
      <c r="P126" s="148"/>
      <c r="Q126" s="148"/>
      <c r="R126" s="148"/>
      <c r="S126" s="163"/>
    </row>
    <row r="127" spans="2:19" ht="21" customHeight="1">
      <c r="B127" s="185">
        <v>7</v>
      </c>
      <c r="C127" s="235" t="s">
        <v>253</v>
      </c>
      <c r="D127" s="256"/>
      <c r="E127" s="185" t="s">
        <v>16</v>
      </c>
      <c r="F127" s="186">
        <v>2354</v>
      </c>
      <c r="G127" s="187"/>
      <c r="H127" s="374"/>
      <c r="I127" s="193"/>
      <c r="J127" s="188"/>
      <c r="K127" s="381"/>
      <c r="L127" s="168"/>
      <c r="O127" s="148"/>
      <c r="P127" s="148"/>
      <c r="Q127" s="148"/>
      <c r="R127" s="148"/>
      <c r="S127" s="163"/>
    </row>
    <row r="128" spans="2:19" ht="21" customHeight="1">
      <c r="B128" s="185"/>
      <c r="C128" s="236"/>
      <c r="D128" s="256"/>
      <c r="E128" s="185"/>
      <c r="F128" s="186"/>
      <c r="G128" s="187"/>
      <c r="H128" s="374"/>
      <c r="I128" s="189"/>
      <c r="J128" s="188"/>
      <c r="K128" s="381"/>
      <c r="L128" s="168"/>
      <c r="O128" s="148"/>
      <c r="P128" s="148"/>
      <c r="Q128" s="148"/>
      <c r="R128" s="148"/>
      <c r="S128" s="163"/>
    </row>
    <row r="129" spans="2:19" ht="21" customHeight="1">
      <c r="B129" s="185"/>
      <c r="C129" s="259" t="s">
        <v>116</v>
      </c>
      <c r="D129" s="184"/>
      <c r="E129" s="185"/>
      <c r="F129" s="186"/>
      <c r="G129" s="187"/>
      <c r="H129" s="389"/>
      <c r="I129" s="189"/>
      <c r="J129" s="260"/>
      <c r="K129" s="390"/>
      <c r="L129" s="168"/>
      <c r="O129" s="148"/>
      <c r="P129" s="148"/>
      <c r="Q129" s="148"/>
      <c r="R129" s="148"/>
      <c r="S129" s="163"/>
    </row>
    <row r="130" spans="2:19" ht="21" customHeight="1">
      <c r="B130" s="216"/>
      <c r="C130" s="245"/>
      <c r="D130" s="217"/>
      <c r="E130" s="216"/>
      <c r="F130" s="218"/>
      <c r="G130" s="232"/>
      <c r="H130" s="364"/>
      <c r="I130" s="234"/>
      <c r="J130" s="246"/>
      <c r="K130" s="344"/>
      <c r="L130" s="168"/>
      <c r="O130" s="148"/>
      <c r="P130" s="148"/>
      <c r="Q130" s="148"/>
      <c r="R130" s="148"/>
      <c r="S130" s="163"/>
    </row>
    <row r="131" spans="2:19" ht="21" customHeight="1">
      <c r="B131" s="216"/>
      <c r="C131" s="253" t="s">
        <v>206</v>
      </c>
      <c r="D131" s="217"/>
      <c r="E131" s="216"/>
      <c r="F131" s="218"/>
      <c r="G131" s="232"/>
      <c r="H131" s="361"/>
      <c r="I131" s="234"/>
      <c r="J131" s="214"/>
      <c r="K131" s="340"/>
      <c r="O131" s="148"/>
      <c r="P131" s="148"/>
      <c r="Q131" s="148"/>
      <c r="R131" s="148"/>
      <c r="S131" s="163"/>
    </row>
    <row r="132" spans="2:19" ht="21" customHeight="1">
      <c r="B132" s="185">
        <v>1</v>
      </c>
      <c r="C132" s="265" t="s">
        <v>233</v>
      </c>
      <c r="D132" s="266"/>
      <c r="E132" s="267"/>
      <c r="F132" s="268"/>
      <c r="G132" s="232"/>
      <c r="H132" s="361"/>
      <c r="I132" s="234"/>
      <c r="J132" s="214"/>
      <c r="K132" s="340"/>
      <c r="O132" s="148"/>
      <c r="P132" s="148"/>
      <c r="Q132" s="148"/>
      <c r="R132" s="148"/>
      <c r="S132" s="163"/>
    </row>
    <row r="133" spans="2:19" ht="21" customHeight="1">
      <c r="B133" s="185"/>
      <c r="C133" s="265" t="s">
        <v>181</v>
      </c>
      <c r="D133" s="266"/>
      <c r="E133" s="269" t="s">
        <v>237</v>
      </c>
      <c r="F133" s="269">
        <v>13</v>
      </c>
      <c r="G133" s="270"/>
      <c r="H133" s="391"/>
      <c r="I133" s="271"/>
      <c r="J133" s="271"/>
      <c r="K133" s="392"/>
      <c r="O133" s="148"/>
      <c r="P133" s="148"/>
      <c r="Q133" s="148"/>
      <c r="R133" s="148"/>
      <c r="S133" s="163"/>
    </row>
    <row r="134" spans="2:19" ht="21" customHeight="1">
      <c r="B134" s="185"/>
      <c r="C134" s="265" t="s">
        <v>182</v>
      </c>
      <c r="D134" s="266"/>
      <c r="E134" s="269" t="s">
        <v>237</v>
      </c>
      <c r="F134" s="269">
        <v>2</v>
      </c>
      <c r="G134" s="270"/>
      <c r="H134" s="391"/>
      <c r="I134" s="271"/>
      <c r="J134" s="271"/>
      <c r="K134" s="392"/>
      <c r="O134" s="148"/>
      <c r="P134" s="148"/>
      <c r="Q134" s="148"/>
      <c r="R134" s="148"/>
      <c r="S134" s="163"/>
    </row>
    <row r="135" spans="2:19" ht="21" customHeight="1">
      <c r="B135" s="185"/>
      <c r="C135" s="265" t="s">
        <v>183</v>
      </c>
      <c r="D135" s="266"/>
      <c r="E135" s="269" t="s">
        <v>237</v>
      </c>
      <c r="F135" s="269">
        <v>4</v>
      </c>
      <c r="G135" s="270"/>
      <c r="H135" s="391"/>
      <c r="I135" s="271"/>
      <c r="J135" s="271"/>
      <c r="K135" s="392"/>
      <c r="O135" s="148"/>
      <c r="P135" s="148"/>
      <c r="Q135" s="148"/>
      <c r="R135" s="148"/>
      <c r="S135" s="163"/>
    </row>
    <row r="136" spans="2:19" ht="21" customHeight="1">
      <c r="B136" s="185"/>
      <c r="C136" s="272" t="s">
        <v>255</v>
      </c>
      <c r="D136" s="273"/>
      <c r="E136" s="274" t="s">
        <v>25</v>
      </c>
      <c r="F136" s="269">
        <v>1</v>
      </c>
      <c r="G136" s="275"/>
      <c r="H136" s="271"/>
      <c r="I136" s="271"/>
      <c r="J136" s="271"/>
      <c r="K136" s="271"/>
      <c r="O136" s="148"/>
      <c r="P136" s="148"/>
      <c r="Q136" s="148"/>
      <c r="R136" s="148"/>
      <c r="S136" s="163"/>
    </row>
    <row r="137" spans="2:19" ht="21" customHeight="1">
      <c r="B137" s="185">
        <v>2</v>
      </c>
      <c r="C137" s="265" t="s">
        <v>234</v>
      </c>
      <c r="D137" s="273"/>
      <c r="E137" s="274"/>
      <c r="F137" s="269"/>
      <c r="G137" s="275"/>
      <c r="H137" s="367"/>
      <c r="I137" s="271"/>
      <c r="J137" s="271"/>
      <c r="K137" s="348"/>
      <c r="O137" s="148"/>
      <c r="P137" s="148"/>
      <c r="Q137" s="148"/>
      <c r="R137" s="148"/>
      <c r="S137" s="163"/>
    </row>
    <row r="138" spans="2:19" ht="21" customHeight="1">
      <c r="B138" s="185"/>
      <c r="C138" s="265" t="s">
        <v>235</v>
      </c>
      <c r="D138" s="273"/>
      <c r="E138" s="274"/>
      <c r="F138" s="269"/>
      <c r="G138" s="275"/>
      <c r="H138" s="367"/>
      <c r="I138" s="271"/>
      <c r="J138" s="271"/>
      <c r="K138" s="348"/>
      <c r="O138" s="148"/>
      <c r="P138" s="148"/>
      <c r="Q138" s="148"/>
      <c r="R138" s="148"/>
      <c r="S138" s="163"/>
    </row>
    <row r="139" spans="2:19" ht="21" customHeight="1">
      <c r="B139" s="185"/>
      <c r="C139" s="265" t="s">
        <v>178</v>
      </c>
      <c r="D139" s="273"/>
      <c r="E139" s="269" t="s">
        <v>237</v>
      </c>
      <c r="F139" s="269">
        <v>7</v>
      </c>
      <c r="G139" s="270"/>
      <c r="H139" s="391"/>
      <c r="I139" s="271"/>
      <c r="J139" s="271"/>
      <c r="K139" s="392"/>
      <c r="O139" s="148"/>
      <c r="P139" s="148"/>
      <c r="Q139" s="148"/>
      <c r="R139" s="148"/>
      <c r="S139" s="163"/>
    </row>
    <row r="140" spans="2:19" ht="21" customHeight="1">
      <c r="B140" s="185"/>
      <c r="C140" s="265" t="s">
        <v>179</v>
      </c>
      <c r="D140" s="273"/>
      <c r="E140" s="269" t="s">
        <v>237</v>
      </c>
      <c r="F140" s="269">
        <v>131</v>
      </c>
      <c r="G140" s="270"/>
      <c r="H140" s="391"/>
      <c r="I140" s="271"/>
      <c r="J140" s="271"/>
      <c r="K140" s="392"/>
      <c r="O140" s="148"/>
      <c r="P140" s="148"/>
      <c r="Q140" s="148"/>
      <c r="R140" s="148"/>
      <c r="S140" s="163"/>
    </row>
    <row r="141" spans="2:19" ht="21" customHeight="1">
      <c r="B141" s="185"/>
      <c r="C141" s="265" t="s">
        <v>184</v>
      </c>
      <c r="D141" s="273"/>
      <c r="E141" s="269" t="s">
        <v>237</v>
      </c>
      <c r="F141" s="269">
        <v>3</v>
      </c>
      <c r="G141" s="270"/>
      <c r="H141" s="391"/>
      <c r="I141" s="271"/>
      <c r="J141" s="271"/>
      <c r="K141" s="392"/>
      <c r="O141" s="148"/>
      <c r="P141" s="148"/>
      <c r="Q141" s="148"/>
      <c r="R141" s="148"/>
      <c r="S141" s="163"/>
    </row>
    <row r="142" spans="2:19" ht="21" customHeight="1">
      <c r="B142" s="185"/>
      <c r="C142" s="265" t="s">
        <v>180</v>
      </c>
      <c r="D142" s="273"/>
      <c r="E142" s="269" t="s">
        <v>237</v>
      </c>
      <c r="F142" s="269">
        <v>88</v>
      </c>
      <c r="G142" s="270"/>
      <c r="H142" s="391"/>
      <c r="I142" s="271"/>
      <c r="J142" s="271"/>
      <c r="K142" s="392"/>
      <c r="O142" s="148"/>
      <c r="P142" s="148"/>
      <c r="Q142" s="148"/>
      <c r="R142" s="148"/>
      <c r="S142" s="163"/>
    </row>
    <row r="143" spans="2:19" ht="21" customHeight="1">
      <c r="B143" s="185"/>
      <c r="C143" s="272" t="s">
        <v>255</v>
      </c>
      <c r="D143" s="266"/>
      <c r="E143" s="274" t="s">
        <v>25</v>
      </c>
      <c r="F143" s="269">
        <v>1</v>
      </c>
      <c r="G143" s="275"/>
      <c r="H143" s="271"/>
      <c r="I143" s="271"/>
      <c r="J143" s="271"/>
      <c r="K143" s="271"/>
      <c r="O143" s="148"/>
      <c r="P143" s="148"/>
      <c r="Q143" s="148"/>
      <c r="R143" s="148"/>
      <c r="S143" s="163"/>
    </row>
    <row r="144" spans="2:19" ht="21" customHeight="1">
      <c r="B144" s="185">
        <v>3</v>
      </c>
      <c r="C144" s="265" t="s">
        <v>236</v>
      </c>
      <c r="D144" s="266"/>
      <c r="E144" s="269"/>
      <c r="F144" s="269"/>
      <c r="G144" s="275"/>
      <c r="H144" s="367"/>
      <c r="I144" s="271"/>
      <c r="J144" s="271"/>
      <c r="K144" s="348"/>
      <c r="O144" s="148"/>
      <c r="P144" s="148"/>
      <c r="Q144" s="148"/>
      <c r="R144" s="148"/>
      <c r="S144" s="163"/>
    </row>
    <row r="145" spans="2:19" ht="21" customHeight="1">
      <c r="B145" s="185"/>
      <c r="C145" s="265" t="s">
        <v>178</v>
      </c>
      <c r="D145" s="273"/>
      <c r="E145" s="269" t="s">
        <v>237</v>
      </c>
      <c r="F145" s="269">
        <v>15</v>
      </c>
      <c r="G145" s="270"/>
      <c r="H145" s="391"/>
      <c r="I145" s="270"/>
      <c r="J145" s="271"/>
      <c r="K145" s="392"/>
      <c r="O145" s="148"/>
      <c r="P145" s="148"/>
      <c r="Q145" s="148"/>
      <c r="R145" s="148"/>
      <c r="S145" s="163"/>
    </row>
    <row r="146" spans="2:19" ht="21" customHeight="1">
      <c r="B146" s="185"/>
      <c r="C146" s="265" t="s">
        <v>184</v>
      </c>
      <c r="D146" s="276"/>
      <c r="E146" s="269" t="s">
        <v>237</v>
      </c>
      <c r="F146" s="277">
        <v>3</v>
      </c>
      <c r="G146" s="278"/>
      <c r="H146" s="393"/>
      <c r="I146" s="280"/>
      <c r="J146" s="279"/>
      <c r="K146" s="394"/>
      <c r="O146" s="148"/>
      <c r="P146" s="148"/>
      <c r="Q146" s="148"/>
      <c r="R146" s="148"/>
      <c r="S146" s="163"/>
    </row>
    <row r="147" spans="2:19" ht="21" customHeight="1">
      <c r="B147" s="185"/>
      <c r="C147" s="272" t="s">
        <v>255</v>
      </c>
      <c r="D147" s="266"/>
      <c r="E147" s="274" t="s">
        <v>25</v>
      </c>
      <c r="F147" s="269">
        <v>1</v>
      </c>
      <c r="G147" s="275"/>
      <c r="H147" s="271"/>
      <c r="I147" s="271"/>
      <c r="J147" s="271"/>
      <c r="K147" s="271"/>
      <c r="O147" s="148"/>
      <c r="P147" s="148"/>
      <c r="Q147" s="148"/>
      <c r="R147" s="148"/>
      <c r="S147" s="163"/>
    </row>
    <row r="148" spans="2:19" ht="21" customHeight="1">
      <c r="B148" s="185">
        <v>4</v>
      </c>
      <c r="C148" s="265" t="s">
        <v>238</v>
      </c>
      <c r="D148" s="266"/>
      <c r="E148" s="269"/>
      <c r="F148" s="269"/>
      <c r="G148" s="275"/>
      <c r="H148" s="391"/>
      <c r="I148" s="271"/>
      <c r="J148" s="271"/>
      <c r="K148" s="392"/>
      <c r="O148" s="148"/>
      <c r="P148" s="148"/>
      <c r="Q148" s="148"/>
      <c r="R148" s="148"/>
      <c r="S148" s="163"/>
    </row>
    <row r="149" spans="2:19" ht="21" customHeight="1">
      <c r="B149" s="185"/>
      <c r="C149" s="265" t="s">
        <v>239</v>
      </c>
      <c r="D149" s="266"/>
      <c r="E149" s="274" t="s">
        <v>25</v>
      </c>
      <c r="F149" s="269">
        <v>1</v>
      </c>
      <c r="G149" s="270"/>
      <c r="H149" s="391"/>
      <c r="I149" s="271"/>
      <c r="J149" s="271"/>
      <c r="K149" s="392"/>
      <c r="O149" s="148"/>
      <c r="P149" s="148"/>
      <c r="Q149" s="148"/>
      <c r="R149" s="148"/>
      <c r="S149" s="163"/>
    </row>
    <row r="150" spans="2:19" ht="21" customHeight="1">
      <c r="B150" s="185">
        <v>5</v>
      </c>
      <c r="C150" s="265" t="s">
        <v>240</v>
      </c>
      <c r="D150" s="266"/>
      <c r="E150" s="274" t="s">
        <v>23</v>
      </c>
      <c r="F150" s="269">
        <v>1</v>
      </c>
      <c r="G150" s="270"/>
      <c r="H150" s="391"/>
      <c r="I150" s="271"/>
      <c r="J150" s="271"/>
      <c r="K150" s="392"/>
      <c r="O150" s="148"/>
      <c r="P150" s="148"/>
      <c r="Q150" s="148"/>
      <c r="R150" s="148"/>
      <c r="S150" s="163"/>
    </row>
    <row r="151" spans="2:19" ht="21" customHeight="1">
      <c r="B151" s="185">
        <v>6</v>
      </c>
      <c r="C151" s="265" t="s">
        <v>241</v>
      </c>
      <c r="D151" s="266"/>
      <c r="E151" s="274" t="s">
        <v>23</v>
      </c>
      <c r="F151" s="269">
        <v>4</v>
      </c>
      <c r="G151" s="270"/>
      <c r="H151" s="391"/>
      <c r="I151" s="271"/>
      <c r="J151" s="271"/>
      <c r="K151" s="392"/>
      <c r="O151" s="148"/>
      <c r="P151" s="148"/>
      <c r="Q151" s="148"/>
      <c r="R151" s="148"/>
      <c r="S151" s="163"/>
    </row>
    <row r="152" spans="2:19" ht="21" customHeight="1">
      <c r="B152" s="185">
        <v>7</v>
      </c>
      <c r="C152" s="281" t="s">
        <v>242</v>
      </c>
      <c r="D152" s="266"/>
      <c r="E152" s="274" t="s">
        <v>23</v>
      </c>
      <c r="F152" s="269">
        <v>1</v>
      </c>
      <c r="G152" s="275"/>
      <c r="H152" s="391"/>
      <c r="I152" s="271"/>
      <c r="J152" s="271"/>
      <c r="K152" s="392"/>
      <c r="O152" s="148"/>
      <c r="P152" s="148"/>
      <c r="Q152" s="148"/>
      <c r="R152" s="148"/>
      <c r="S152" s="163"/>
    </row>
    <row r="153" spans="2:19" ht="21" customHeight="1">
      <c r="B153" s="185">
        <v>8</v>
      </c>
      <c r="C153" s="265" t="s">
        <v>243</v>
      </c>
      <c r="D153" s="266"/>
      <c r="E153" s="274" t="s">
        <v>23</v>
      </c>
      <c r="F153" s="269">
        <v>1</v>
      </c>
      <c r="G153" s="282"/>
      <c r="H153" s="391"/>
      <c r="I153" s="270"/>
      <c r="J153" s="271"/>
      <c r="K153" s="392"/>
      <c r="O153" s="148"/>
      <c r="P153" s="148"/>
      <c r="Q153" s="148"/>
      <c r="R153" s="148"/>
      <c r="S153" s="163"/>
    </row>
    <row r="154" spans="2:19" ht="21" customHeight="1">
      <c r="B154" s="185">
        <v>9</v>
      </c>
      <c r="C154" s="265" t="s">
        <v>244</v>
      </c>
      <c r="D154" s="266"/>
      <c r="E154" s="274" t="s">
        <v>23</v>
      </c>
      <c r="F154" s="269">
        <v>2</v>
      </c>
      <c r="G154" s="282"/>
      <c r="H154" s="391"/>
      <c r="I154" s="270"/>
      <c r="J154" s="271"/>
      <c r="K154" s="392"/>
      <c r="O154" s="148"/>
      <c r="P154" s="148"/>
      <c r="Q154" s="148"/>
      <c r="R154" s="148"/>
      <c r="S154" s="163"/>
    </row>
    <row r="155" spans="2:19" ht="21" customHeight="1">
      <c r="B155" s="185">
        <v>10</v>
      </c>
      <c r="C155" s="265" t="s">
        <v>245</v>
      </c>
      <c r="D155" s="266"/>
      <c r="E155" s="274"/>
      <c r="F155" s="269"/>
      <c r="G155" s="275"/>
      <c r="H155" s="391"/>
      <c r="I155" s="271"/>
      <c r="J155" s="271"/>
      <c r="K155" s="392"/>
      <c r="O155" s="148"/>
      <c r="P155" s="148"/>
      <c r="Q155" s="148"/>
      <c r="R155" s="148"/>
      <c r="S155" s="163"/>
    </row>
    <row r="156" spans="2:19" ht="21" customHeight="1">
      <c r="B156" s="185"/>
      <c r="C156" s="265" t="s">
        <v>180</v>
      </c>
      <c r="D156" s="266"/>
      <c r="E156" s="274" t="s">
        <v>23</v>
      </c>
      <c r="F156" s="269">
        <v>126</v>
      </c>
      <c r="G156" s="270"/>
      <c r="H156" s="391"/>
      <c r="I156" s="270"/>
      <c r="J156" s="271"/>
      <c r="K156" s="392"/>
      <c r="O156" s="148"/>
      <c r="P156" s="148"/>
      <c r="Q156" s="148"/>
      <c r="R156" s="148"/>
      <c r="S156" s="163"/>
    </row>
    <row r="157" spans="2:19" ht="21" customHeight="1">
      <c r="B157" s="185"/>
      <c r="C157" s="265" t="s">
        <v>179</v>
      </c>
      <c r="D157" s="266"/>
      <c r="E157" s="274" t="s">
        <v>23</v>
      </c>
      <c r="F157" s="269">
        <v>14</v>
      </c>
      <c r="G157" s="270"/>
      <c r="H157" s="391"/>
      <c r="I157" s="270"/>
      <c r="J157" s="271"/>
      <c r="K157" s="392"/>
      <c r="O157" s="148"/>
      <c r="P157" s="148"/>
      <c r="Q157" s="148"/>
      <c r="R157" s="148"/>
      <c r="S157" s="163"/>
    </row>
    <row r="158" spans="2:19" ht="21" customHeight="1">
      <c r="B158" s="185">
        <v>11</v>
      </c>
      <c r="C158" s="265" t="s">
        <v>246</v>
      </c>
      <c r="D158" s="266"/>
      <c r="E158" s="274"/>
      <c r="F158" s="269"/>
      <c r="G158" s="270"/>
      <c r="H158" s="391"/>
      <c r="I158" s="271"/>
      <c r="J158" s="271"/>
      <c r="K158" s="392"/>
      <c r="O158" s="148"/>
      <c r="P158" s="148"/>
      <c r="Q158" s="148"/>
      <c r="R158" s="148"/>
      <c r="S158" s="163"/>
    </row>
    <row r="159" spans="2:19" ht="21" customHeight="1">
      <c r="B159" s="185"/>
      <c r="C159" s="265" t="s">
        <v>184</v>
      </c>
      <c r="D159" s="266"/>
      <c r="E159" s="274" t="s">
        <v>23</v>
      </c>
      <c r="F159" s="269">
        <v>1</v>
      </c>
      <c r="G159" s="270"/>
      <c r="H159" s="391"/>
      <c r="I159" s="270"/>
      <c r="J159" s="271"/>
      <c r="K159" s="392"/>
      <c r="O159" s="148"/>
      <c r="P159" s="148"/>
      <c r="Q159" s="148"/>
      <c r="R159" s="148"/>
      <c r="S159" s="163"/>
    </row>
    <row r="160" spans="2:19" ht="21" customHeight="1">
      <c r="B160" s="185"/>
      <c r="C160" s="265" t="s">
        <v>179</v>
      </c>
      <c r="D160" s="266"/>
      <c r="E160" s="274" t="s">
        <v>23</v>
      </c>
      <c r="F160" s="269">
        <v>14</v>
      </c>
      <c r="G160" s="270"/>
      <c r="H160" s="391"/>
      <c r="I160" s="270"/>
      <c r="J160" s="271"/>
      <c r="K160" s="392"/>
      <c r="O160" s="148"/>
      <c r="P160" s="148"/>
      <c r="Q160" s="148"/>
      <c r="R160" s="148"/>
      <c r="S160" s="163"/>
    </row>
    <row r="161" spans="1:19" ht="21" customHeight="1">
      <c r="B161" s="185"/>
      <c r="C161" s="265" t="s">
        <v>178</v>
      </c>
      <c r="D161" s="266"/>
      <c r="E161" s="274" t="s">
        <v>23</v>
      </c>
      <c r="F161" s="269">
        <v>2</v>
      </c>
      <c r="G161" s="270"/>
      <c r="H161" s="391"/>
      <c r="I161" s="270"/>
      <c r="J161" s="271"/>
      <c r="K161" s="392"/>
      <c r="O161" s="148"/>
      <c r="P161" s="148"/>
      <c r="Q161" s="148"/>
      <c r="R161" s="148"/>
      <c r="S161" s="163"/>
    </row>
    <row r="162" spans="1:19" ht="21" customHeight="1">
      <c r="B162" s="185"/>
      <c r="C162" s="265" t="s">
        <v>247</v>
      </c>
      <c r="D162" s="266"/>
      <c r="E162" s="274" t="s">
        <v>23</v>
      </c>
      <c r="F162" s="269">
        <v>2</v>
      </c>
      <c r="G162" s="270"/>
      <c r="H162" s="391"/>
      <c r="I162" s="270"/>
      <c r="J162" s="271"/>
      <c r="K162" s="392"/>
      <c r="O162" s="148"/>
      <c r="P162" s="148"/>
      <c r="Q162" s="148"/>
      <c r="R162" s="148"/>
      <c r="S162" s="163"/>
    </row>
    <row r="163" spans="1:19" ht="21" customHeight="1">
      <c r="B163" s="185">
        <v>12</v>
      </c>
      <c r="C163" s="265" t="s">
        <v>248</v>
      </c>
      <c r="D163" s="266"/>
      <c r="E163" s="274" t="s">
        <v>21</v>
      </c>
      <c r="F163" s="269">
        <v>9</v>
      </c>
      <c r="G163" s="282"/>
      <c r="H163" s="391"/>
      <c r="I163" s="270"/>
      <c r="J163" s="271"/>
      <c r="K163" s="392"/>
      <c r="O163" s="148"/>
      <c r="P163" s="148"/>
      <c r="Q163" s="148"/>
      <c r="R163" s="148"/>
      <c r="S163" s="163"/>
    </row>
    <row r="164" spans="1:19" ht="21" customHeight="1">
      <c r="B164" s="185">
        <v>13</v>
      </c>
      <c r="C164" s="265" t="s">
        <v>249</v>
      </c>
      <c r="D164" s="266"/>
      <c r="E164" s="274" t="s">
        <v>21</v>
      </c>
      <c r="F164" s="269">
        <v>158</v>
      </c>
      <c r="G164" s="275"/>
      <c r="H164" s="391"/>
      <c r="I164" s="271"/>
      <c r="J164" s="271"/>
      <c r="K164" s="392"/>
      <c r="O164" s="148"/>
      <c r="P164" s="148"/>
      <c r="Q164" s="148"/>
      <c r="R164" s="148"/>
      <c r="S164" s="163"/>
    </row>
    <row r="165" spans="1:19" ht="21" customHeight="1">
      <c r="B165" s="185">
        <v>14</v>
      </c>
      <c r="C165" s="265" t="s">
        <v>250</v>
      </c>
      <c r="D165" s="266"/>
      <c r="E165" s="274" t="s">
        <v>23</v>
      </c>
      <c r="F165" s="269">
        <v>1</v>
      </c>
      <c r="G165" s="270"/>
      <c r="H165" s="391"/>
      <c r="I165" s="270"/>
      <c r="J165" s="271"/>
      <c r="K165" s="392"/>
      <c r="O165" s="148"/>
      <c r="P165" s="148"/>
      <c r="Q165" s="148"/>
      <c r="R165" s="148"/>
      <c r="S165" s="163"/>
    </row>
    <row r="166" spans="1:19" ht="21" customHeight="1">
      <c r="B166" s="185">
        <v>15</v>
      </c>
      <c r="C166" s="265" t="s">
        <v>251</v>
      </c>
      <c r="D166" s="266"/>
      <c r="E166" s="274" t="s">
        <v>23</v>
      </c>
      <c r="F166" s="269">
        <v>20</v>
      </c>
      <c r="G166" s="270"/>
      <c r="H166" s="391"/>
      <c r="I166" s="270"/>
      <c r="J166" s="271"/>
      <c r="K166" s="392"/>
      <c r="O166" s="148"/>
      <c r="P166" s="148"/>
      <c r="Q166" s="148"/>
      <c r="R166" s="148"/>
      <c r="S166" s="163"/>
    </row>
    <row r="167" spans="1:19" ht="21" customHeight="1">
      <c r="B167" s="185"/>
      <c r="C167" s="195"/>
      <c r="D167" s="283"/>
      <c r="E167" s="267"/>
      <c r="F167" s="268"/>
      <c r="G167" s="232"/>
      <c r="H167" s="378"/>
      <c r="I167" s="234"/>
      <c r="J167" s="214"/>
      <c r="K167" s="386"/>
      <c r="O167" s="148"/>
      <c r="P167" s="148"/>
      <c r="Q167" s="148"/>
      <c r="R167" s="148"/>
      <c r="S167" s="163"/>
    </row>
    <row r="168" spans="1:19" ht="21" customHeight="1">
      <c r="B168" s="185"/>
      <c r="C168" s="245" t="s">
        <v>116</v>
      </c>
      <c r="D168" s="217"/>
      <c r="E168" s="216"/>
      <c r="F168" s="218"/>
      <c r="G168" s="232"/>
      <c r="H168" s="388"/>
      <c r="I168" s="549"/>
      <c r="J168" s="388"/>
      <c r="K168" s="388"/>
      <c r="L168" s="151"/>
      <c r="O168" s="148"/>
      <c r="P168" s="148"/>
      <c r="Q168" s="148"/>
      <c r="R168" s="148"/>
      <c r="S168" s="163"/>
    </row>
    <row r="169" spans="1:19" ht="21" customHeight="1">
      <c r="B169" s="185"/>
      <c r="C169" s="245"/>
      <c r="D169" s="217"/>
      <c r="E169" s="216"/>
      <c r="F169" s="218"/>
      <c r="G169" s="232"/>
      <c r="H169" s="364"/>
      <c r="I169" s="234"/>
      <c r="J169" s="246"/>
      <c r="K169" s="344"/>
      <c r="O169" s="148"/>
      <c r="P169" s="148"/>
      <c r="Q169" s="148"/>
      <c r="R169" s="148"/>
      <c r="S169" s="163"/>
    </row>
    <row r="170" spans="1:19" ht="21" customHeight="1">
      <c r="A170" s="148" t="s">
        <v>2</v>
      </c>
      <c r="B170" s="185"/>
      <c r="C170" s="284" t="s">
        <v>290</v>
      </c>
      <c r="D170" s="285"/>
      <c r="E170" s="185"/>
      <c r="F170" s="186"/>
      <c r="G170" s="187"/>
      <c r="H170" s="360"/>
      <c r="I170" s="189"/>
      <c r="J170" s="188"/>
      <c r="K170" s="339"/>
      <c r="O170" s="148"/>
      <c r="P170" s="148"/>
      <c r="Q170" s="148"/>
      <c r="R170" s="148"/>
      <c r="S170" s="163"/>
    </row>
    <row r="171" spans="1:19" ht="21" customHeight="1">
      <c r="B171" s="286">
        <v>1</v>
      </c>
      <c r="C171" s="287" t="s">
        <v>137</v>
      </c>
      <c r="D171" s="288"/>
      <c r="E171" s="289"/>
      <c r="F171" s="290"/>
      <c r="G171" s="291"/>
      <c r="H171" s="368"/>
      <c r="I171" s="292"/>
      <c r="J171" s="293"/>
      <c r="K171" s="349"/>
      <c r="O171" s="148"/>
      <c r="P171" s="148"/>
      <c r="Q171" s="148"/>
      <c r="R171" s="148"/>
      <c r="S171" s="163"/>
    </row>
    <row r="172" spans="1:19" ht="21" customHeight="1">
      <c r="B172" s="286"/>
      <c r="C172" s="287" t="s">
        <v>256</v>
      </c>
      <c r="D172" s="288"/>
      <c r="E172" s="289"/>
      <c r="F172" s="290"/>
      <c r="G172" s="291"/>
      <c r="H172" s="368"/>
      <c r="I172" s="292"/>
      <c r="J172" s="293"/>
      <c r="K172" s="349"/>
      <c r="O172" s="148"/>
      <c r="P172" s="148"/>
      <c r="Q172" s="148"/>
      <c r="R172" s="148"/>
      <c r="S172" s="163"/>
    </row>
    <row r="173" spans="1:19" ht="21" customHeight="1">
      <c r="B173" s="286"/>
      <c r="C173" s="287" t="s">
        <v>267</v>
      </c>
      <c r="D173" s="288"/>
      <c r="E173" s="289"/>
      <c r="F173" s="290"/>
      <c r="G173" s="291"/>
      <c r="H173" s="368"/>
      <c r="I173" s="292"/>
      <c r="J173" s="293"/>
      <c r="K173" s="349"/>
      <c r="O173" s="148"/>
      <c r="P173" s="148"/>
      <c r="Q173" s="148"/>
      <c r="R173" s="148"/>
      <c r="S173" s="163"/>
    </row>
    <row r="174" spans="1:19" ht="21" customHeight="1">
      <c r="B174" s="286"/>
      <c r="C174" s="287" t="s">
        <v>268</v>
      </c>
      <c r="D174" s="288"/>
      <c r="E174" s="289" t="s">
        <v>23</v>
      </c>
      <c r="F174" s="290">
        <v>567</v>
      </c>
      <c r="G174" s="299"/>
      <c r="H174" s="395"/>
      <c r="I174" s="292"/>
      <c r="J174" s="293"/>
      <c r="K174" s="399"/>
      <c r="O174" s="148"/>
      <c r="P174" s="148"/>
      <c r="Q174" s="148"/>
      <c r="R174" s="148"/>
      <c r="S174" s="163"/>
    </row>
    <row r="175" spans="1:19" ht="21" customHeight="1">
      <c r="B175" s="286">
        <v>2</v>
      </c>
      <c r="C175" s="287" t="s">
        <v>219</v>
      </c>
      <c r="D175" s="288"/>
      <c r="E175" s="289" t="s">
        <v>23</v>
      </c>
      <c r="F175" s="290">
        <v>5</v>
      </c>
      <c r="G175" s="291"/>
      <c r="H175" s="395"/>
      <c r="I175" s="292"/>
      <c r="J175" s="293"/>
      <c r="K175" s="399"/>
      <c r="O175" s="148"/>
      <c r="P175" s="148"/>
      <c r="Q175" s="148"/>
      <c r="R175" s="148"/>
      <c r="S175" s="163"/>
    </row>
    <row r="176" spans="1:19" ht="21" customHeight="1">
      <c r="B176" s="286">
        <v>3</v>
      </c>
      <c r="C176" s="287" t="s">
        <v>220</v>
      </c>
      <c r="D176" s="288"/>
      <c r="E176" s="289" t="s">
        <v>23</v>
      </c>
      <c r="F176" s="290">
        <v>1</v>
      </c>
      <c r="G176" s="291"/>
      <c r="H176" s="395"/>
      <c r="I176" s="292"/>
      <c r="J176" s="293"/>
      <c r="K176" s="399"/>
      <c r="O176" s="148"/>
      <c r="P176" s="148"/>
      <c r="Q176" s="148"/>
      <c r="R176" s="148"/>
      <c r="S176" s="163"/>
    </row>
    <row r="177" spans="2:19" ht="21" customHeight="1">
      <c r="B177" s="286">
        <v>4</v>
      </c>
      <c r="C177" s="287" t="s">
        <v>221</v>
      </c>
      <c r="D177" s="288"/>
      <c r="E177" s="289" t="s">
        <v>23</v>
      </c>
      <c r="F177" s="290">
        <v>10</v>
      </c>
      <c r="G177" s="291"/>
      <c r="H177" s="395"/>
      <c r="I177" s="292"/>
      <c r="J177" s="293"/>
      <c r="K177" s="399"/>
      <c r="O177" s="148"/>
      <c r="P177" s="148"/>
      <c r="Q177" s="148"/>
      <c r="R177" s="148"/>
      <c r="S177" s="163"/>
    </row>
    <row r="178" spans="2:19" ht="21" customHeight="1">
      <c r="B178" s="286">
        <v>5</v>
      </c>
      <c r="C178" s="294" t="s">
        <v>222</v>
      </c>
      <c r="D178" s="295"/>
      <c r="E178" s="296" t="s">
        <v>23</v>
      </c>
      <c r="F178" s="297">
        <v>4</v>
      </c>
      <c r="G178" s="411"/>
      <c r="H178" s="396"/>
      <c r="I178" s="298"/>
      <c r="J178" s="215"/>
      <c r="K178" s="386"/>
      <c r="O178" s="148"/>
      <c r="P178" s="148"/>
      <c r="Q178" s="148"/>
      <c r="R178" s="148"/>
      <c r="S178" s="163"/>
    </row>
    <row r="179" spans="2:19" ht="21" customHeight="1">
      <c r="B179" s="286">
        <v>6</v>
      </c>
      <c r="C179" s="287" t="s">
        <v>148</v>
      </c>
      <c r="D179" s="288"/>
      <c r="E179" s="289" t="s">
        <v>23</v>
      </c>
      <c r="F179" s="290">
        <v>1</v>
      </c>
      <c r="G179" s="291"/>
      <c r="H179" s="395"/>
      <c r="I179" s="292"/>
      <c r="J179" s="293"/>
      <c r="K179" s="399"/>
      <c r="O179" s="148"/>
      <c r="P179" s="148"/>
      <c r="Q179" s="148"/>
      <c r="R179" s="148"/>
      <c r="S179" s="163"/>
    </row>
    <row r="180" spans="2:19" ht="21" customHeight="1">
      <c r="B180" s="286">
        <v>7</v>
      </c>
      <c r="C180" s="287" t="s">
        <v>145</v>
      </c>
      <c r="D180" s="288"/>
      <c r="E180" s="289"/>
      <c r="F180" s="290"/>
      <c r="G180" s="299"/>
      <c r="H180" s="397"/>
      <c r="I180" s="300"/>
      <c r="J180" s="293"/>
      <c r="K180" s="399"/>
      <c r="O180" s="148"/>
      <c r="P180" s="148"/>
      <c r="Q180" s="148"/>
      <c r="R180" s="148"/>
      <c r="S180" s="163"/>
    </row>
    <row r="181" spans="2:19" ht="21" customHeight="1">
      <c r="B181" s="286"/>
      <c r="C181" s="287" t="s">
        <v>146</v>
      </c>
      <c r="D181" s="288"/>
      <c r="E181" s="289" t="s">
        <v>23</v>
      </c>
      <c r="F181" s="290">
        <v>1</v>
      </c>
      <c r="G181" s="299"/>
      <c r="H181" s="397"/>
      <c r="I181" s="300"/>
      <c r="J181" s="293"/>
      <c r="K181" s="399"/>
      <c r="O181" s="148"/>
      <c r="P181" s="148"/>
      <c r="Q181" s="148"/>
      <c r="R181" s="148"/>
      <c r="S181" s="163"/>
    </row>
    <row r="182" spans="2:19" ht="21" customHeight="1">
      <c r="B182" s="286"/>
      <c r="C182" s="287" t="s">
        <v>147</v>
      </c>
      <c r="D182" s="288"/>
      <c r="E182" s="289" t="s">
        <v>23</v>
      </c>
      <c r="F182" s="290">
        <v>1</v>
      </c>
      <c r="G182" s="299"/>
      <c r="H182" s="397"/>
      <c r="I182" s="300"/>
      <c r="J182" s="293"/>
      <c r="K182" s="399"/>
      <c r="O182" s="148"/>
      <c r="P182" s="148"/>
      <c r="Q182" s="148"/>
      <c r="R182" s="148"/>
      <c r="S182" s="163"/>
    </row>
    <row r="183" spans="2:19" ht="21" customHeight="1">
      <c r="B183" s="286">
        <v>8</v>
      </c>
      <c r="C183" s="287" t="s">
        <v>173</v>
      </c>
      <c r="D183" s="288"/>
      <c r="E183" s="289"/>
      <c r="F183" s="290"/>
      <c r="G183" s="299"/>
      <c r="H183" s="397"/>
      <c r="I183" s="300"/>
      <c r="J183" s="293"/>
      <c r="K183" s="399"/>
      <c r="O183" s="148"/>
      <c r="P183" s="148"/>
      <c r="Q183" s="148"/>
      <c r="R183" s="148"/>
      <c r="S183" s="163"/>
    </row>
    <row r="184" spans="2:19" ht="21" customHeight="1">
      <c r="B184" s="286"/>
      <c r="C184" s="287" t="s">
        <v>138</v>
      </c>
      <c r="D184" s="288"/>
      <c r="E184" s="289" t="s">
        <v>24</v>
      </c>
      <c r="F184" s="290">
        <v>125</v>
      </c>
      <c r="G184" s="299"/>
      <c r="H184" s="397"/>
      <c r="I184" s="300"/>
      <c r="J184" s="293"/>
      <c r="K184" s="399"/>
      <c r="L184" s="151"/>
      <c r="O184" s="148"/>
      <c r="P184" s="148"/>
      <c r="Q184" s="148"/>
      <c r="R184" s="148"/>
      <c r="S184" s="163"/>
    </row>
    <row r="185" spans="2:19" ht="21" customHeight="1">
      <c r="B185" s="286"/>
      <c r="C185" s="287" t="s">
        <v>269</v>
      </c>
      <c r="D185" s="288"/>
      <c r="E185" s="289" t="s">
        <v>24</v>
      </c>
      <c r="F185" s="290">
        <v>15</v>
      </c>
      <c r="G185" s="299"/>
      <c r="H185" s="397"/>
      <c r="I185" s="300"/>
      <c r="J185" s="293"/>
      <c r="K185" s="399"/>
      <c r="O185" s="148"/>
      <c r="P185" s="148"/>
      <c r="Q185" s="148"/>
      <c r="R185" s="148"/>
      <c r="S185" s="163"/>
    </row>
    <row r="186" spans="2:19" ht="21" customHeight="1">
      <c r="B186" s="286"/>
      <c r="C186" s="287" t="s">
        <v>139</v>
      </c>
      <c r="D186" s="288"/>
      <c r="E186" s="289" t="s">
        <v>24</v>
      </c>
      <c r="F186" s="290">
        <v>322</v>
      </c>
      <c r="G186" s="299"/>
      <c r="H186" s="395"/>
      <c r="I186" s="292"/>
      <c r="J186" s="293"/>
      <c r="K186" s="399"/>
      <c r="O186" s="148"/>
      <c r="P186" s="148"/>
      <c r="Q186" s="148"/>
      <c r="R186" s="148"/>
      <c r="S186" s="163"/>
    </row>
    <row r="187" spans="2:19" ht="21" customHeight="1">
      <c r="B187" s="286"/>
      <c r="C187" s="287" t="s">
        <v>140</v>
      </c>
      <c r="D187" s="288"/>
      <c r="E187" s="289" t="s">
        <v>24</v>
      </c>
      <c r="F187" s="290">
        <v>84</v>
      </c>
      <c r="G187" s="291"/>
      <c r="H187" s="395"/>
      <c r="I187" s="292"/>
      <c r="J187" s="293"/>
      <c r="K187" s="399"/>
      <c r="O187" s="148"/>
      <c r="P187" s="148"/>
      <c r="Q187" s="148"/>
      <c r="R187" s="148"/>
      <c r="S187" s="163"/>
    </row>
    <row r="188" spans="2:19" ht="21" customHeight="1">
      <c r="B188" s="286"/>
      <c r="C188" s="287" t="s">
        <v>229</v>
      </c>
      <c r="D188" s="288"/>
      <c r="E188" s="289" t="s">
        <v>24</v>
      </c>
      <c r="F188" s="290">
        <v>12900</v>
      </c>
      <c r="G188" s="291"/>
      <c r="H188" s="395"/>
      <c r="I188" s="292"/>
      <c r="J188" s="293"/>
      <c r="K188" s="399"/>
      <c r="O188" s="148"/>
      <c r="P188" s="148"/>
      <c r="Q188" s="148"/>
      <c r="R188" s="148"/>
      <c r="S188" s="163"/>
    </row>
    <row r="189" spans="2:19" ht="21" customHeight="1">
      <c r="B189" s="286"/>
      <c r="C189" s="287" t="s">
        <v>230</v>
      </c>
      <c r="D189" s="288"/>
      <c r="E189" s="289" t="s">
        <v>24</v>
      </c>
      <c r="F189" s="290">
        <v>2500</v>
      </c>
      <c r="G189" s="291"/>
      <c r="H189" s="395"/>
      <c r="I189" s="292"/>
      <c r="J189" s="293"/>
      <c r="K189" s="399"/>
      <c r="O189" s="148"/>
      <c r="P189" s="148"/>
      <c r="Q189" s="148"/>
      <c r="R189" s="148"/>
      <c r="S189" s="163"/>
    </row>
    <row r="190" spans="2:19" ht="21" customHeight="1">
      <c r="B190" s="286"/>
      <c r="C190" s="287" t="s">
        <v>141</v>
      </c>
      <c r="D190" s="288"/>
      <c r="E190" s="289" t="s">
        <v>24</v>
      </c>
      <c r="F190" s="290">
        <v>28</v>
      </c>
      <c r="G190" s="291"/>
      <c r="H190" s="395"/>
      <c r="I190" s="292"/>
      <c r="J190" s="293"/>
      <c r="K190" s="399"/>
      <c r="O190" s="148"/>
      <c r="P190" s="148"/>
      <c r="Q190" s="148"/>
      <c r="R190" s="148"/>
      <c r="S190" s="163"/>
    </row>
    <row r="191" spans="2:19" ht="21" customHeight="1">
      <c r="B191" s="286"/>
      <c r="C191" s="287" t="s">
        <v>142</v>
      </c>
      <c r="D191" s="288"/>
      <c r="E191" s="289" t="s">
        <v>24</v>
      </c>
      <c r="F191" s="290">
        <v>70</v>
      </c>
      <c r="G191" s="291"/>
      <c r="H191" s="395"/>
      <c r="I191" s="292"/>
      <c r="J191" s="293"/>
      <c r="K191" s="399"/>
      <c r="O191" s="148"/>
      <c r="P191" s="148"/>
      <c r="Q191" s="148"/>
      <c r="R191" s="148"/>
      <c r="S191" s="163"/>
    </row>
    <row r="192" spans="2:19" ht="21" customHeight="1">
      <c r="B192" s="286"/>
      <c r="C192" s="287" t="s">
        <v>231</v>
      </c>
      <c r="D192" s="288"/>
      <c r="E192" s="289" t="s">
        <v>24</v>
      </c>
      <c r="F192" s="290">
        <v>649</v>
      </c>
      <c r="G192" s="291"/>
      <c r="H192" s="395"/>
      <c r="I192" s="292"/>
      <c r="J192" s="293"/>
      <c r="K192" s="399"/>
      <c r="O192" s="148"/>
      <c r="P192" s="148"/>
      <c r="Q192" s="148"/>
      <c r="R192" s="148"/>
      <c r="S192" s="163"/>
    </row>
    <row r="193" spans="2:19" ht="21" customHeight="1">
      <c r="B193" s="286"/>
      <c r="C193" s="287" t="s">
        <v>232</v>
      </c>
      <c r="D193" s="288"/>
      <c r="E193" s="289" t="s">
        <v>24</v>
      </c>
      <c r="F193" s="290">
        <v>4500</v>
      </c>
      <c r="G193" s="291"/>
      <c r="H193" s="395"/>
      <c r="I193" s="292"/>
      <c r="J193" s="293"/>
      <c r="K193" s="399"/>
      <c r="O193" s="148"/>
      <c r="P193" s="148"/>
      <c r="Q193" s="148"/>
      <c r="R193" s="148"/>
      <c r="S193" s="163"/>
    </row>
    <row r="194" spans="2:19" ht="21" customHeight="1">
      <c r="B194" s="286"/>
      <c r="C194" s="287" t="s">
        <v>143</v>
      </c>
      <c r="D194" s="288"/>
      <c r="E194" s="289" t="s">
        <v>25</v>
      </c>
      <c r="F194" s="290">
        <v>1</v>
      </c>
      <c r="G194" s="291"/>
      <c r="H194" s="550"/>
      <c r="I194" s="193"/>
      <c r="J194" s="293"/>
      <c r="K194" s="399"/>
      <c r="O194" s="148"/>
      <c r="P194" s="148"/>
      <c r="Q194" s="148"/>
      <c r="R194" s="148"/>
      <c r="S194" s="163"/>
    </row>
    <row r="195" spans="2:19" ht="21" customHeight="1">
      <c r="B195" s="216"/>
      <c r="C195" s="254"/>
      <c r="D195" s="301"/>
      <c r="E195" s="216"/>
      <c r="F195" s="218"/>
      <c r="G195" s="232"/>
      <c r="H195" s="378"/>
      <c r="I195" s="234"/>
      <c r="J195" s="214"/>
      <c r="K195" s="386"/>
      <c r="O195" s="148"/>
      <c r="P195" s="148"/>
      <c r="Q195" s="148"/>
      <c r="R195" s="148"/>
      <c r="S195" s="163"/>
    </row>
    <row r="196" spans="2:19" ht="21" customHeight="1">
      <c r="B196" s="216"/>
      <c r="C196" s="245" t="s">
        <v>116</v>
      </c>
      <c r="D196" s="217"/>
      <c r="E196" s="216"/>
      <c r="F196" s="218"/>
      <c r="G196" s="232"/>
      <c r="H196" s="369"/>
      <c r="I196" s="531"/>
      <c r="J196" s="388"/>
      <c r="K196" s="364"/>
      <c r="O196" s="148"/>
      <c r="P196" s="148"/>
      <c r="Q196" s="148"/>
      <c r="R196" s="148"/>
      <c r="S196" s="163"/>
    </row>
    <row r="197" spans="2:19" ht="21" customHeight="1">
      <c r="B197" s="216"/>
      <c r="C197" s="245"/>
      <c r="D197" s="217"/>
      <c r="E197" s="216"/>
      <c r="F197" s="218"/>
      <c r="G197" s="232"/>
      <c r="H197" s="370"/>
      <c r="I197" s="234"/>
      <c r="J197" s="246"/>
      <c r="K197" s="346"/>
      <c r="O197" s="148"/>
      <c r="P197" s="148"/>
      <c r="Q197" s="148"/>
      <c r="R197" s="148"/>
      <c r="S197" s="163"/>
    </row>
    <row r="198" spans="2:19" ht="21" customHeight="1">
      <c r="B198" s="303"/>
      <c r="C198" s="304" t="s">
        <v>291</v>
      </c>
      <c r="D198" s="305"/>
      <c r="E198" s="303"/>
      <c r="F198" s="306"/>
      <c r="G198" s="307"/>
      <c r="H198" s="371"/>
      <c r="I198" s="308"/>
      <c r="J198" s="309"/>
      <c r="K198" s="350"/>
      <c r="O198" s="148"/>
      <c r="P198" s="148"/>
      <c r="Q198" s="148"/>
      <c r="R198" s="148"/>
      <c r="S198" s="163"/>
    </row>
    <row r="199" spans="2:19" ht="21" customHeight="1">
      <c r="B199" s="286">
        <v>1</v>
      </c>
      <c r="C199" s="287" t="s">
        <v>151</v>
      </c>
      <c r="D199" s="288"/>
      <c r="E199" s="289" t="s">
        <v>23</v>
      </c>
      <c r="F199" s="290">
        <v>1</v>
      </c>
      <c r="G199" s="310"/>
      <c r="H199" s="395"/>
      <c r="I199" s="311"/>
      <c r="J199" s="293"/>
      <c r="K199" s="399"/>
      <c r="O199" s="148"/>
      <c r="P199" s="148"/>
      <c r="Q199" s="148"/>
      <c r="R199" s="148"/>
      <c r="S199" s="163"/>
    </row>
    <row r="200" spans="2:19" ht="21" customHeight="1">
      <c r="B200" s="286"/>
      <c r="C200" s="287" t="s">
        <v>152</v>
      </c>
      <c r="D200" s="288"/>
      <c r="E200" s="289"/>
      <c r="F200" s="290"/>
      <c r="G200" s="310"/>
      <c r="H200" s="395"/>
      <c r="I200" s="310"/>
      <c r="J200" s="293"/>
      <c r="K200" s="399"/>
      <c r="O200" s="148"/>
      <c r="P200" s="148"/>
      <c r="Q200" s="148"/>
      <c r="R200" s="148"/>
      <c r="S200" s="163"/>
    </row>
    <row r="201" spans="2:19" ht="21" customHeight="1">
      <c r="B201" s="286">
        <v>2</v>
      </c>
      <c r="C201" s="287" t="s">
        <v>153</v>
      </c>
      <c r="D201" s="288"/>
      <c r="E201" s="289"/>
      <c r="F201" s="290"/>
      <c r="G201" s="310"/>
      <c r="H201" s="395"/>
      <c r="I201" s="310"/>
      <c r="J201" s="293"/>
      <c r="K201" s="399"/>
      <c r="O201" s="148"/>
      <c r="P201" s="148"/>
      <c r="Q201" s="148"/>
      <c r="R201" s="148"/>
      <c r="S201" s="163"/>
    </row>
    <row r="202" spans="2:19" ht="21" customHeight="1">
      <c r="B202" s="286"/>
      <c r="C202" s="287" t="s">
        <v>154</v>
      </c>
      <c r="D202" s="288"/>
      <c r="E202" s="289" t="s">
        <v>21</v>
      </c>
      <c r="F202" s="290">
        <v>60</v>
      </c>
      <c r="G202" s="310"/>
      <c r="H202" s="395"/>
      <c r="I202" s="310"/>
      <c r="J202" s="293"/>
      <c r="K202" s="399"/>
      <c r="O202" s="148"/>
      <c r="P202" s="148"/>
      <c r="Q202" s="148"/>
      <c r="R202" s="148"/>
      <c r="S202" s="163"/>
    </row>
    <row r="203" spans="2:19" ht="21" customHeight="1">
      <c r="B203" s="286">
        <v>3</v>
      </c>
      <c r="C203" s="287" t="s">
        <v>155</v>
      </c>
      <c r="D203" s="288"/>
      <c r="E203" s="289"/>
      <c r="F203" s="290"/>
      <c r="G203" s="310"/>
      <c r="H203" s="395"/>
      <c r="I203" s="310"/>
      <c r="J203" s="293"/>
      <c r="K203" s="399"/>
      <c r="O203" s="148"/>
      <c r="P203" s="148"/>
      <c r="Q203" s="148"/>
      <c r="R203" s="148"/>
      <c r="S203" s="163"/>
    </row>
    <row r="204" spans="2:19" ht="21" customHeight="1">
      <c r="B204" s="286"/>
      <c r="C204" s="287" t="s">
        <v>156</v>
      </c>
      <c r="D204" s="288"/>
      <c r="E204" s="289" t="s">
        <v>23</v>
      </c>
      <c r="F204" s="290">
        <v>1</v>
      </c>
      <c r="G204" s="310"/>
      <c r="H204" s="395"/>
      <c r="I204" s="310"/>
      <c r="J204" s="293"/>
      <c r="K204" s="399"/>
      <c r="O204" s="148"/>
      <c r="P204" s="148"/>
      <c r="Q204" s="148"/>
      <c r="R204" s="148"/>
      <c r="S204" s="163"/>
    </row>
    <row r="205" spans="2:19" ht="21" customHeight="1">
      <c r="B205" s="286">
        <v>4</v>
      </c>
      <c r="C205" s="287" t="s">
        <v>157</v>
      </c>
      <c r="D205" s="288"/>
      <c r="E205" s="289" t="s">
        <v>23</v>
      </c>
      <c r="F205" s="290">
        <v>1</v>
      </c>
      <c r="G205" s="310"/>
      <c r="H205" s="395"/>
      <c r="I205" s="310"/>
      <c r="J205" s="293"/>
      <c r="K205" s="399"/>
      <c r="O205" s="148"/>
      <c r="P205" s="148"/>
      <c r="Q205" s="148"/>
      <c r="R205" s="148"/>
      <c r="S205" s="163"/>
    </row>
    <row r="206" spans="2:19" ht="21" customHeight="1">
      <c r="B206" s="286">
        <v>5</v>
      </c>
      <c r="C206" s="287" t="s">
        <v>158</v>
      </c>
      <c r="D206" s="288"/>
      <c r="E206" s="289" t="s">
        <v>144</v>
      </c>
      <c r="F206" s="290">
        <v>1</v>
      </c>
      <c r="G206" s="310"/>
      <c r="H206" s="395"/>
      <c r="I206" s="310"/>
      <c r="J206" s="293"/>
      <c r="K206" s="399"/>
      <c r="O206" s="148"/>
      <c r="P206" s="148"/>
      <c r="Q206" s="148"/>
      <c r="R206" s="148"/>
      <c r="S206" s="163"/>
    </row>
    <row r="207" spans="2:19" ht="21" customHeight="1">
      <c r="B207" s="312"/>
      <c r="C207" s="313"/>
      <c r="D207" s="314"/>
      <c r="E207" s="312"/>
      <c r="F207" s="315"/>
      <c r="G207" s="316"/>
      <c r="H207" s="400"/>
      <c r="I207" s="317"/>
      <c r="J207" s="318"/>
      <c r="K207" s="402"/>
      <c r="O207" s="148"/>
      <c r="P207" s="148"/>
      <c r="Q207" s="148"/>
      <c r="R207" s="148"/>
      <c r="S207" s="163"/>
    </row>
    <row r="208" spans="2:19" ht="21" customHeight="1">
      <c r="B208" s="312"/>
      <c r="C208" s="245" t="s">
        <v>116</v>
      </c>
      <c r="D208" s="319"/>
      <c r="E208" s="312"/>
      <c r="F208" s="315"/>
      <c r="G208" s="316"/>
      <c r="H208" s="401"/>
      <c r="I208" s="317"/>
      <c r="J208" s="320"/>
      <c r="K208" s="403"/>
      <c r="O208" s="148"/>
      <c r="P208" s="148"/>
      <c r="Q208" s="148"/>
      <c r="R208" s="148"/>
      <c r="S208" s="163"/>
    </row>
    <row r="209" spans="2:19" ht="21" customHeight="1">
      <c r="B209" s="312"/>
      <c r="C209" s="321"/>
      <c r="D209" s="319"/>
      <c r="E209" s="312"/>
      <c r="F209" s="315"/>
      <c r="G209" s="322"/>
      <c r="H209" s="372"/>
      <c r="I209" s="317"/>
      <c r="J209" s="320"/>
      <c r="K209" s="351"/>
      <c r="O209" s="148"/>
      <c r="P209" s="148"/>
      <c r="Q209" s="148"/>
      <c r="R209" s="148"/>
      <c r="S209" s="163"/>
    </row>
    <row r="210" spans="2:19" ht="21" customHeight="1">
      <c r="B210" s="216"/>
      <c r="C210" s="253" t="s">
        <v>208</v>
      </c>
      <c r="D210" s="217"/>
      <c r="E210" s="216"/>
      <c r="F210" s="218"/>
      <c r="G210" s="232"/>
      <c r="H210" s="370"/>
      <c r="I210" s="234"/>
      <c r="J210" s="246"/>
      <c r="K210" s="346"/>
      <c r="O210" s="148"/>
      <c r="P210" s="148"/>
      <c r="Q210" s="148"/>
      <c r="R210" s="148"/>
      <c r="S210" s="163"/>
    </row>
    <row r="211" spans="2:19" ht="21" customHeight="1">
      <c r="B211" s="216">
        <v>1</v>
      </c>
      <c r="C211" s="233" t="s">
        <v>149</v>
      </c>
      <c r="D211" s="217"/>
      <c r="E211" s="216"/>
      <c r="F211" s="218"/>
      <c r="G211" s="232"/>
      <c r="H211" s="370"/>
      <c r="I211" s="234"/>
      <c r="J211" s="246"/>
      <c r="K211" s="346"/>
      <c r="O211" s="148"/>
      <c r="P211" s="148"/>
      <c r="Q211" s="148"/>
      <c r="R211" s="148"/>
      <c r="S211" s="163"/>
    </row>
    <row r="212" spans="2:19" ht="21" customHeight="1">
      <c r="B212" s="216"/>
      <c r="C212" s="233" t="s">
        <v>172</v>
      </c>
      <c r="D212" s="217"/>
      <c r="E212" s="216"/>
      <c r="F212" s="218"/>
      <c r="G212" s="232"/>
      <c r="H212" s="370"/>
      <c r="I212" s="234"/>
      <c r="J212" s="246"/>
      <c r="K212" s="346"/>
      <c r="O212" s="148"/>
      <c r="P212" s="148"/>
      <c r="Q212" s="148"/>
      <c r="R212" s="148"/>
      <c r="S212" s="163"/>
    </row>
    <row r="213" spans="2:19" ht="21" customHeight="1">
      <c r="B213" s="216"/>
      <c r="C213" s="233" t="s">
        <v>150</v>
      </c>
      <c r="D213" s="217"/>
      <c r="E213" s="323" t="s">
        <v>23</v>
      </c>
      <c r="F213" s="324">
        <v>1</v>
      </c>
      <c r="G213" s="316"/>
      <c r="H213" s="400"/>
      <c r="I213" s="193"/>
      <c r="J213" s="318"/>
      <c r="K213" s="402"/>
      <c r="O213" s="148"/>
      <c r="P213" s="148"/>
      <c r="Q213" s="148"/>
      <c r="R213" s="148"/>
      <c r="S213" s="163"/>
    </row>
    <row r="214" spans="2:19" ht="21" customHeight="1">
      <c r="B214" s="216"/>
      <c r="C214" s="245"/>
      <c r="D214" s="217"/>
      <c r="E214" s="216"/>
      <c r="F214" s="218"/>
      <c r="G214" s="232"/>
      <c r="H214" s="404"/>
      <c r="I214" s="234"/>
      <c r="J214" s="246"/>
      <c r="K214" s="405"/>
      <c r="O214" s="148"/>
      <c r="P214" s="148"/>
      <c r="Q214" s="148"/>
      <c r="R214" s="148"/>
      <c r="S214" s="163"/>
    </row>
    <row r="215" spans="2:19" ht="21" customHeight="1">
      <c r="B215" s="216"/>
      <c r="C215" s="245" t="s">
        <v>116</v>
      </c>
      <c r="D215" s="217"/>
      <c r="E215" s="216"/>
      <c r="F215" s="218"/>
      <c r="G215" s="232"/>
      <c r="H215" s="398"/>
      <c r="I215" s="247"/>
      <c r="J215" s="302"/>
      <c r="K215" s="406"/>
      <c r="O215" s="148"/>
      <c r="P215" s="148"/>
      <c r="Q215" s="148"/>
      <c r="R215" s="148"/>
      <c r="S215" s="163"/>
    </row>
    <row r="216" spans="2:19" ht="21" customHeight="1">
      <c r="B216" s="312"/>
      <c r="C216" s="321"/>
      <c r="D216" s="319"/>
      <c r="E216" s="312"/>
      <c r="F216" s="315"/>
      <c r="G216" s="322"/>
      <c r="H216" s="372"/>
      <c r="I216" s="317"/>
      <c r="J216" s="320"/>
      <c r="K216" s="351"/>
      <c r="O216" s="148"/>
      <c r="P216" s="148"/>
      <c r="Q216" s="148"/>
      <c r="R216" s="148"/>
      <c r="S216" s="163"/>
    </row>
    <row r="217" spans="2:19" ht="21" customHeight="1">
      <c r="B217" s="312"/>
      <c r="C217" s="321"/>
      <c r="D217" s="319"/>
      <c r="E217" s="312"/>
      <c r="F217" s="315"/>
      <c r="G217" s="322"/>
      <c r="H217" s="372"/>
      <c r="I217" s="317"/>
      <c r="J217" s="320"/>
      <c r="K217" s="351"/>
      <c r="O217" s="148"/>
      <c r="P217" s="148"/>
      <c r="Q217" s="148"/>
      <c r="R217" s="148"/>
      <c r="S217" s="163"/>
    </row>
    <row r="218" spans="2:19" ht="21" customHeight="1">
      <c r="B218" s="312"/>
      <c r="C218" s="321"/>
      <c r="D218" s="319"/>
      <c r="E218" s="312"/>
      <c r="F218" s="315"/>
      <c r="G218" s="322"/>
      <c r="H218" s="372"/>
      <c r="I218" s="317"/>
      <c r="J218" s="320"/>
      <c r="K218" s="351"/>
      <c r="O218" s="148"/>
      <c r="P218" s="148"/>
      <c r="Q218" s="148"/>
      <c r="R218" s="148"/>
      <c r="S218" s="163"/>
    </row>
    <row r="219" spans="2:19" ht="21" customHeight="1">
      <c r="B219" s="312"/>
      <c r="C219" s="245"/>
      <c r="D219" s="217"/>
      <c r="E219" s="216"/>
      <c r="F219" s="218"/>
      <c r="G219" s="232"/>
      <c r="H219" s="369"/>
      <c r="I219" s="247"/>
      <c r="J219" s="302"/>
      <c r="K219" s="352"/>
      <c r="O219" s="148"/>
      <c r="P219" s="148"/>
      <c r="Q219" s="148"/>
      <c r="R219" s="148"/>
      <c r="S219" s="163"/>
    </row>
    <row r="220" spans="2:19" ht="21" customHeight="1">
      <c r="B220" s="325"/>
      <c r="C220" s="326"/>
      <c r="D220" s="327"/>
      <c r="E220" s="325"/>
      <c r="F220" s="328"/>
      <c r="G220" s="329"/>
      <c r="H220" s="373"/>
      <c r="I220" s="331"/>
      <c r="J220" s="330"/>
      <c r="K220" s="353"/>
      <c r="O220" s="148"/>
      <c r="P220" s="148"/>
      <c r="Q220" s="148"/>
      <c r="R220" s="148"/>
      <c r="S220" s="163"/>
    </row>
    <row r="221" spans="2:19" ht="19.5" customHeight="1">
      <c r="K221" s="354"/>
    </row>
    <row r="222" spans="2:19" ht="19.5" customHeight="1">
      <c r="K222" s="354"/>
    </row>
    <row r="223" spans="2:19" ht="19.5" customHeight="1">
      <c r="K223" s="354"/>
    </row>
    <row r="224" spans="2:19" ht="19.5" customHeight="1">
      <c r="K224" s="354"/>
    </row>
  </sheetData>
  <mergeCells count="2">
    <mergeCell ref="I3:K3"/>
    <mergeCell ref="I4:K4"/>
  </mergeCells>
  <phoneticPr fontId="0" type="noConversion"/>
  <printOptions gridLinesSet="0"/>
  <pageMargins left="0.27" right="0.2" top="0.61" bottom="0.94" header="0.28999999999999998" footer="0.35433070866141736"/>
  <pageSetup paperSize="9" scale="90" firstPageNumber="3" orientation="portrait" useFirstPageNumber="1" horizontalDpi="180" verticalDpi="180" r:id="rId1"/>
  <headerFooter alignWithMargins="0">
    <oddHeader>&amp;R&amp;"FreesiaUPC,ธรรมดา"ปร.4  แผ่นที่  &amp;P/8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6</vt:i4>
      </vt:variant>
    </vt:vector>
  </HeadingPairs>
  <TitlesOfParts>
    <vt:vector size="10" baseType="lpstr">
      <vt:lpstr>Factor F</vt:lpstr>
      <vt:lpstr>ปะหน้า</vt:lpstr>
      <vt:lpstr>หมวดงาน (2)</vt:lpstr>
      <vt:lpstr>10562(ปร.4)</vt:lpstr>
      <vt:lpstr>'10562(ปร.4)'!Print_Area</vt:lpstr>
      <vt:lpstr>ปะหน้า!Print_Area</vt:lpstr>
      <vt:lpstr>'หมวดงาน (2)'!Print_Area</vt:lpstr>
      <vt:lpstr>'10562(ปร.4)'!Print_Titles</vt:lpstr>
      <vt:lpstr>ปะหน้า!Print_Titles</vt:lpstr>
      <vt:lpstr>'หมวดงาน (2)'!Print_Titles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dumnern</dc:creator>
  <cp:lastModifiedBy>t</cp:lastModifiedBy>
  <cp:lastPrinted>2018-09-18T10:43:37Z</cp:lastPrinted>
  <dcterms:created xsi:type="dcterms:W3CDTF">2002-06-03T01:18:56Z</dcterms:created>
  <dcterms:modified xsi:type="dcterms:W3CDTF">2018-09-18T10:48:53Z</dcterms:modified>
</cp:coreProperties>
</file>